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23春补（小学）" sheetId="14" r:id="rId1"/>
    <sheet name="23春补（初中）" sheetId="15" r:id="rId2"/>
  </sheets>
  <calcPr calcId="144525"/>
</workbook>
</file>

<file path=xl/sharedStrings.xml><?xml version="1.0" encoding="utf-8"?>
<sst xmlns="http://schemas.openxmlformats.org/spreadsheetml/2006/main" count="74" uniqueCount="61">
  <si>
    <t>附件</t>
  </si>
  <si>
    <t>2023年春季连城县农村义务教育阶段学生生活费补助资金分配表</t>
  </si>
  <si>
    <t>序号</t>
  </si>
  <si>
    <t>学校名称</t>
  </si>
  <si>
    <t>资助学生总数（人）</t>
  </si>
  <si>
    <r>
      <rPr>
        <b/>
        <sz val="11"/>
        <color theme="1"/>
        <rFont val="宋体"/>
        <charset val="134"/>
        <scheme val="minor"/>
      </rPr>
      <t>非寄宿生</t>
    </r>
    <r>
      <rPr>
        <sz val="11"/>
        <color theme="1"/>
        <rFont val="宋体"/>
        <charset val="134"/>
        <scheme val="minor"/>
      </rPr>
      <t>（家庭经济困难学生）</t>
    </r>
  </si>
  <si>
    <r>
      <rPr>
        <b/>
        <sz val="11"/>
        <color theme="1"/>
        <rFont val="宋体"/>
        <charset val="134"/>
        <scheme val="minor"/>
      </rPr>
      <t>寄宿生</t>
    </r>
    <r>
      <rPr>
        <sz val="11"/>
        <color theme="1"/>
        <rFont val="宋体"/>
        <charset val="134"/>
        <scheme val="minor"/>
      </rPr>
      <t>（家庭经济困难学生）</t>
    </r>
  </si>
  <si>
    <t>本次下拨金额（元）</t>
  </si>
  <si>
    <r>
      <rPr>
        <sz val="11"/>
        <color theme="1"/>
        <rFont val="宋体"/>
        <charset val="134"/>
        <scheme val="minor"/>
      </rPr>
      <t>省/80</t>
    </r>
    <r>
      <rPr>
        <sz val="11"/>
        <color theme="1"/>
        <rFont val="SimSun"/>
        <charset val="134"/>
      </rPr>
      <t>％</t>
    </r>
  </si>
  <si>
    <t>县/20%</t>
  </si>
  <si>
    <t>建档立卡等贫困人数（人）</t>
  </si>
  <si>
    <t>在校寄午生人数（人）</t>
  </si>
  <si>
    <t xml:space="preserve">  标  准    （元/人）</t>
  </si>
  <si>
    <t xml:space="preserve"> 小  计    （元）</t>
  </si>
  <si>
    <t>寄宿人数（人）</t>
  </si>
  <si>
    <t xml:space="preserve"> 标   准  （元/人）</t>
  </si>
  <si>
    <t xml:space="preserve"> 小  计（元）</t>
  </si>
  <si>
    <t>小学合计</t>
  </si>
  <si>
    <t>实验小学</t>
  </si>
  <si>
    <t>第二实小</t>
  </si>
  <si>
    <t>冠豸小学</t>
  </si>
  <si>
    <t>城关二小</t>
  </si>
  <si>
    <t>文亨中小</t>
  </si>
  <si>
    <t>林坊中小</t>
  </si>
  <si>
    <t>隔川中小</t>
  </si>
  <si>
    <t>揭乐中小</t>
  </si>
  <si>
    <t>塘前学校</t>
  </si>
  <si>
    <t>曲溪中小</t>
  </si>
  <si>
    <t>姑田中小</t>
  </si>
  <si>
    <t>赖源中小</t>
  </si>
  <si>
    <t>北团中小</t>
  </si>
  <si>
    <t>四堡中小</t>
  </si>
  <si>
    <t>罗坊中小</t>
  </si>
  <si>
    <t>朋口中小</t>
  </si>
  <si>
    <t>莒溪中小</t>
  </si>
  <si>
    <t>宣和中小</t>
  </si>
  <si>
    <t>新泉中小</t>
  </si>
  <si>
    <t>庙前中小</t>
  </si>
  <si>
    <t xml:space="preserve"> 标  准（元/人）</t>
  </si>
  <si>
    <t xml:space="preserve"> 小  计  （元）</t>
  </si>
  <si>
    <t xml:space="preserve">  标 准 （元/人）</t>
  </si>
  <si>
    <t xml:space="preserve"> 小  计 （元）</t>
  </si>
  <si>
    <t>全县总计</t>
  </si>
  <si>
    <t>250/312.5</t>
  </si>
  <si>
    <t>500/625</t>
  </si>
  <si>
    <t>中学合计</t>
  </si>
  <si>
    <t>连城二中</t>
  </si>
  <si>
    <t>连城三中</t>
  </si>
  <si>
    <t>朋口中学</t>
  </si>
  <si>
    <t>冠豸中学</t>
  </si>
  <si>
    <t>文新中学</t>
  </si>
  <si>
    <t>林坊中学</t>
  </si>
  <si>
    <t>二中分校</t>
  </si>
  <si>
    <t>姑田中学</t>
  </si>
  <si>
    <t>北团中学</t>
  </si>
  <si>
    <t>四堡中学</t>
  </si>
  <si>
    <t>罗坊中学</t>
  </si>
  <si>
    <t>莒溪中学</t>
  </si>
  <si>
    <t>宣和中学</t>
  </si>
  <si>
    <t>庙前中学</t>
  </si>
  <si>
    <t>连南中学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</si>
</sst>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  <color rgb="00F8FCFD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selection activeCell="A3" sqref="A3:M3"/>
    </sheetView>
  </sheetViews>
  <sheetFormatPr defaultColWidth="8.88888888888889" defaultRowHeight="14.4"/>
  <cols>
    <col min="1" max="1" width="4.55555555555556" style="1" customWidth="1"/>
    <col min="2" max="2" width="8.88888888888889" style="1"/>
    <col min="3" max="3" width="10.7777777777778" style="1" customWidth="1"/>
    <col min="4" max="4" width="14.5555555555556" style="1" customWidth="1"/>
    <col min="5" max="5" width="12" style="1" customWidth="1"/>
    <col min="6" max="6" width="11.6666666666667" style="1" customWidth="1"/>
    <col min="7" max="7" width="9.66666666666667" style="1"/>
    <col min="8" max="8" width="8.88888888888889" style="1"/>
    <col min="9" max="9" width="9.77777777777778" style="1" customWidth="1"/>
    <col min="10" max="10" width="8.88888888888889" style="1"/>
    <col min="11" max="11" width="11.4444444444444" style="1" customWidth="1"/>
    <col min="12" max="12" width="8.88888888888889" style="1"/>
    <col min="13" max="13" width="9.66666666666667" style="1"/>
    <col min="14" max="16384" width="8.88888888888889" style="1"/>
  </cols>
  <sheetData>
    <row r="1" s="1" customForma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7.4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6">
        <v>45051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spans="1:13">
      <c r="A4" s="20" t="s">
        <v>2</v>
      </c>
      <c r="B4" s="20" t="s">
        <v>3</v>
      </c>
      <c r="C4" s="21" t="s">
        <v>4</v>
      </c>
      <c r="D4" s="22" t="s">
        <v>5</v>
      </c>
      <c r="E4" s="20"/>
      <c r="F4" s="20"/>
      <c r="G4" s="20"/>
      <c r="H4" s="22" t="s">
        <v>6</v>
      </c>
      <c r="I4" s="22"/>
      <c r="J4" s="22"/>
      <c r="K4" s="21" t="s">
        <v>7</v>
      </c>
      <c r="L4" s="23" t="s">
        <v>8</v>
      </c>
      <c r="M4" s="20" t="s">
        <v>9</v>
      </c>
    </row>
    <row r="5" s="1" customFormat="1" ht="36" customHeight="1" spans="1:13">
      <c r="A5" s="8"/>
      <c r="B5" s="8"/>
      <c r="C5" s="9"/>
      <c r="D5" s="11" t="s">
        <v>10</v>
      </c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9"/>
      <c r="L5" s="8"/>
      <c r="M5" s="8"/>
    </row>
    <row r="6" s="1" customFormat="1" ht="27" customHeight="1" spans="1:13">
      <c r="A6" s="12" t="s">
        <v>17</v>
      </c>
      <c r="B6" s="13"/>
      <c r="C6" s="9">
        <f>SUM(C7:C26)</f>
        <v>1236</v>
      </c>
      <c r="D6" s="9">
        <f>SUM(D7:D26)</f>
        <v>1031</v>
      </c>
      <c r="E6" s="9">
        <f>SUM(E7:E26)</f>
        <v>170</v>
      </c>
      <c r="F6" s="8">
        <v>250</v>
      </c>
      <c r="G6" s="9">
        <f>SUM(G7:G26)</f>
        <v>300250</v>
      </c>
      <c r="H6" s="9">
        <f>SUM(H7:H26)</f>
        <v>35</v>
      </c>
      <c r="I6" s="8">
        <v>500</v>
      </c>
      <c r="J6" s="9">
        <f>SUM(J7:J26)</f>
        <v>17500</v>
      </c>
      <c r="K6" s="8">
        <f>G6+J6</f>
        <v>317750</v>
      </c>
      <c r="L6" s="8">
        <f>K6*0.8</f>
        <v>254200</v>
      </c>
      <c r="M6" s="8">
        <f>K6*0.2</f>
        <v>63550</v>
      </c>
    </row>
    <row r="7" s="1" customFormat="1" ht="17" customHeight="1" spans="1:13">
      <c r="A7" s="8">
        <v>1</v>
      </c>
      <c r="B7" s="8" t="s">
        <v>18</v>
      </c>
      <c r="C7" s="8">
        <v>115</v>
      </c>
      <c r="D7" s="8">
        <v>115</v>
      </c>
      <c r="E7" s="8">
        <v>0</v>
      </c>
      <c r="F7" s="8">
        <v>250</v>
      </c>
      <c r="G7" s="8">
        <f>F7*(D7+E7)</f>
        <v>28750</v>
      </c>
      <c r="H7" s="8">
        <v>0</v>
      </c>
      <c r="I7" s="8">
        <v>500</v>
      </c>
      <c r="J7" s="8">
        <f>I7*H7</f>
        <v>0</v>
      </c>
      <c r="K7" s="8">
        <f t="shared" ref="K7:K26" si="0">G7+J7</f>
        <v>28750</v>
      </c>
      <c r="L7" s="8">
        <f t="shared" ref="L7:L26" si="1">K7*0.8</f>
        <v>23000</v>
      </c>
      <c r="M7" s="8">
        <f t="shared" ref="M7:M26" si="2">K7*0.2</f>
        <v>5750</v>
      </c>
    </row>
    <row r="8" s="1" customFormat="1" ht="17" customHeight="1" spans="1:13">
      <c r="A8" s="8">
        <v>2</v>
      </c>
      <c r="B8" s="8" t="s">
        <v>19</v>
      </c>
      <c r="C8" s="8">
        <v>48</v>
      </c>
      <c r="D8" s="8">
        <v>48</v>
      </c>
      <c r="E8" s="8">
        <v>0</v>
      </c>
      <c r="F8" s="8">
        <v>250</v>
      </c>
      <c r="G8" s="8">
        <f t="shared" ref="G8:G26" si="3">F8*(D8+E8)</f>
        <v>12000</v>
      </c>
      <c r="H8" s="8">
        <v>0</v>
      </c>
      <c r="I8" s="8">
        <v>500</v>
      </c>
      <c r="J8" s="8">
        <f t="shared" ref="J8:J26" si="4">I8*H8</f>
        <v>0</v>
      </c>
      <c r="K8" s="8">
        <f t="shared" si="0"/>
        <v>12000</v>
      </c>
      <c r="L8" s="8">
        <f t="shared" si="1"/>
        <v>9600</v>
      </c>
      <c r="M8" s="8">
        <f t="shared" si="2"/>
        <v>2400</v>
      </c>
    </row>
    <row r="9" s="1" customFormat="1" ht="17" customHeight="1" spans="1:13">
      <c r="A9" s="8">
        <v>3</v>
      </c>
      <c r="B9" s="8" t="s">
        <v>20</v>
      </c>
      <c r="C9" s="8">
        <v>76</v>
      </c>
      <c r="D9" s="8">
        <v>76</v>
      </c>
      <c r="E9" s="8">
        <v>0</v>
      </c>
      <c r="F9" s="8">
        <v>250</v>
      </c>
      <c r="G9" s="8">
        <f t="shared" si="3"/>
        <v>19000</v>
      </c>
      <c r="H9" s="8">
        <v>0</v>
      </c>
      <c r="I9" s="8">
        <v>500</v>
      </c>
      <c r="J9" s="8">
        <f t="shared" si="4"/>
        <v>0</v>
      </c>
      <c r="K9" s="8">
        <f t="shared" si="0"/>
        <v>19000</v>
      </c>
      <c r="L9" s="8">
        <f t="shared" si="1"/>
        <v>15200</v>
      </c>
      <c r="M9" s="8">
        <f t="shared" si="2"/>
        <v>3800</v>
      </c>
    </row>
    <row r="10" s="1" customFormat="1" ht="17" customHeight="1" spans="1:13">
      <c r="A10" s="8">
        <v>4</v>
      </c>
      <c r="B10" s="8" t="s">
        <v>21</v>
      </c>
      <c r="C10" s="8">
        <v>41</v>
      </c>
      <c r="D10" s="8">
        <v>41</v>
      </c>
      <c r="E10" s="8">
        <v>0</v>
      </c>
      <c r="F10" s="8">
        <v>250</v>
      </c>
      <c r="G10" s="8">
        <f t="shared" si="3"/>
        <v>10250</v>
      </c>
      <c r="H10" s="8">
        <v>0</v>
      </c>
      <c r="I10" s="8">
        <v>500</v>
      </c>
      <c r="J10" s="8">
        <f t="shared" si="4"/>
        <v>0</v>
      </c>
      <c r="K10" s="8">
        <f t="shared" si="0"/>
        <v>10250</v>
      </c>
      <c r="L10" s="8">
        <f t="shared" si="1"/>
        <v>8200</v>
      </c>
      <c r="M10" s="8">
        <f t="shared" si="2"/>
        <v>2050</v>
      </c>
    </row>
    <row r="11" s="1" customFormat="1" ht="17" customHeight="1" spans="1:13">
      <c r="A11" s="15">
        <v>5</v>
      </c>
      <c r="B11" s="8" t="s">
        <v>22</v>
      </c>
      <c r="C11" s="8">
        <v>104</v>
      </c>
      <c r="D11" s="8">
        <v>104</v>
      </c>
      <c r="E11" s="8">
        <v>0</v>
      </c>
      <c r="F11" s="8">
        <v>250</v>
      </c>
      <c r="G11" s="8">
        <f t="shared" si="3"/>
        <v>26000</v>
      </c>
      <c r="H11" s="8">
        <v>0</v>
      </c>
      <c r="I11" s="8">
        <v>500</v>
      </c>
      <c r="J11" s="8">
        <f t="shared" si="4"/>
        <v>0</v>
      </c>
      <c r="K11" s="8">
        <f t="shared" si="0"/>
        <v>26000</v>
      </c>
      <c r="L11" s="8">
        <f t="shared" si="1"/>
        <v>20800</v>
      </c>
      <c r="M11" s="8">
        <f t="shared" si="2"/>
        <v>5200</v>
      </c>
    </row>
    <row r="12" s="1" customFormat="1" ht="17" customHeight="1" spans="1:13">
      <c r="A12" s="8">
        <v>6</v>
      </c>
      <c r="B12" s="8" t="s">
        <v>23</v>
      </c>
      <c r="C12" s="8">
        <v>51</v>
      </c>
      <c r="D12" s="8">
        <v>51</v>
      </c>
      <c r="E12" s="8">
        <v>0</v>
      </c>
      <c r="F12" s="8">
        <v>250</v>
      </c>
      <c r="G12" s="8">
        <f t="shared" si="3"/>
        <v>12750</v>
      </c>
      <c r="H12" s="8">
        <v>0</v>
      </c>
      <c r="I12" s="8">
        <v>500</v>
      </c>
      <c r="J12" s="8">
        <f t="shared" si="4"/>
        <v>0</v>
      </c>
      <c r="K12" s="8">
        <f t="shared" si="0"/>
        <v>12750</v>
      </c>
      <c r="L12" s="8">
        <f t="shared" si="1"/>
        <v>10200</v>
      </c>
      <c r="M12" s="8">
        <f t="shared" si="2"/>
        <v>2550</v>
      </c>
    </row>
    <row r="13" s="1" customFormat="1" ht="17" customHeight="1" spans="1:13">
      <c r="A13" s="8">
        <v>7</v>
      </c>
      <c r="B13" s="8" t="s">
        <v>24</v>
      </c>
      <c r="C13" s="8">
        <v>47</v>
      </c>
      <c r="D13" s="8">
        <v>47</v>
      </c>
      <c r="E13" s="8">
        <v>0</v>
      </c>
      <c r="F13" s="8">
        <v>250</v>
      </c>
      <c r="G13" s="8">
        <f t="shared" si="3"/>
        <v>11750</v>
      </c>
      <c r="H13" s="8">
        <v>0</v>
      </c>
      <c r="I13" s="8">
        <v>500</v>
      </c>
      <c r="J13" s="8">
        <f t="shared" si="4"/>
        <v>0</v>
      </c>
      <c r="K13" s="8">
        <f t="shared" si="0"/>
        <v>11750</v>
      </c>
      <c r="L13" s="8">
        <f t="shared" si="1"/>
        <v>9400</v>
      </c>
      <c r="M13" s="8">
        <f t="shared" si="2"/>
        <v>2350</v>
      </c>
    </row>
    <row r="14" s="1" customFormat="1" ht="17" customHeight="1" spans="1:13">
      <c r="A14" s="15">
        <v>8</v>
      </c>
      <c r="B14" s="8" t="s">
        <v>25</v>
      </c>
      <c r="C14" s="8">
        <v>17</v>
      </c>
      <c r="D14" s="8">
        <v>17</v>
      </c>
      <c r="E14" s="8">
        <v>0</v>
      </c>
      <c r="F14" s="8">
        <v>250</v>
      </c>
      <c r="G14" s="8">
        <f t="shared" si="3"/>
        <v>4250</v>
      </c>
      <c r="H14" s="8">
        <v>0</v>
      </c>
      <c r="I14" s="8">
        <v>500</v>
      </c>
      <c r="J14" s="8">
        <f t="shared" si="4"/>
        <v>0</v>
      </c>
      <c r="K14" s="8">
        <f t="shared" si="0"/>
        <v>4250</v>
      </c>
      <c r="L14" s="8">
        <f t="shared" si="1"/>
        <v>3400</v>
      </c>
      <c r="M14" s="8">
        <f t="shared" si="2"/>
        <v>850</v>
      </c>
    </row>
    <row r="15" s="1" customFormat="1" ht="17" customHeight="1" spans="1:13">
      <c r="A15" s="15">
        <v>9</v>
      </c>
      <c r="B15" s="8" t="s">
        <v>26</v>
      </c>
      <c r="C15" s="8">
        <v>10</v>
      </c>
      <c r="D15" s="8">
        <v>10</v>
      </c>
      <c r="E15" s="8">
        <v>0</v>
      </c>
      <c r="F15" s="8">
        <v>250</v>
      </c>
      <c r="G15" s="8">
        <f t="shared" si="3"/>
        <v>2500</v>
      </c>
      <c r="H15" s="8">
        <v>0</v>
      </c>
      <c r="I15" s="8">
        <v>500</v>
      </c>
      <c r="J15" s="8">
        <f t="shared" si="4"/>
        <v>0</v>
      </c>
      <c r="K15" s="8">
        <f t="shared" si="0"/>
        <v>2500</v>
      </c>
      <c r="L15" s="8">
        <f t="shared" si="1"/>
        <v>2000</v>
      </c>
      <c r="M15" s="8">
        <f t="shared" si="2"/>
        <v>500</v>
      </c>
    </row>
    <row r="16" s="1" customFormat="1" ht="17" customHeight="1" spans="1:13">
      <c r="A16" s="15">
        <v>10</v>
      </c>
      <c r="B16" s="8" t="s">
        <v>27</v>
      </c>
      <c r="C16" s="8">
        <v>5</v>
      </c>
      <c r="D16" s="8">
        <v>5</v>
      </c>
      <c r="E16" s="8">
        <v>0</v>
      </c>
      <c r="F16" s="8">
        <v>250</v>
      </c>
      <c r="G16" s="8">
        <f t="shared" si="3"/>
        <v>1250</v>
      </c>
      <c r="H16" s="8">
        <v>0</v>
      </c>
      <c r="I16" s="8">
        <v>500</v>
      </c>
      <c r="J16" s="8">
        <f t="shared" si="4"/>
        <v>0</v>
      </c>
      <c r="K16" s="8">
        <f t="shared" si="0"/>
        <v>1250</v>
      </c>
      <c r="L16" s="8">
        <f t="shared" si="1"/>
        <v>1000</v>
      </c>
      <c r="M16" s="8">
        <f t="shared" si="2"/>
        <v>250</v>
      </c>
    </row>
    <row r="17" s="1" customFormat="1" ht="17" customHeight="1" spans="1:13">
      <c r="A17" s="15">
        <v>11</v>
      </c>
      <c r="B17" s="8" t="s">
        <v>28</v>
      </c>
      <c r="C17" s="8">
        <v>55</v>
      </c>
      <c r="D17" s="8">
        <v>55</v>
      </c>
      <c r="E17" s="8">
        <v>0</v>
      </c>
      <c r="F17" s="8">
        <v>250</v>
      </c>
      <c r="G17" s="8">
        <f t="shared" si="3"/>
        <v>13750</v>
      </c>
      <c r="H17" s="8">
        <v>0</v>
      </c>
      <c r="I17" s="8">
        <v>500</v>
      </c>
      <c r="J17" s="8">
        <f t="shared" si="4"/>
        <v>0</v>
      </c>
      <c r="K17" s="8">
        <f t="shared" si="0"/>
        <v>13750</v>
      </c>
      <c r="L17" s="8">
        <f t="shared" si="1"/>
        <v>11000</v>
      </c>
      <c r="M17" s="8">
        <f t="shared" si="2"/>
        <v>2750</v>
      </c>
    </row>
    <row r="18" s="1" customFormat="1" ht="17" customHeight="1" spans="1:13">
      <c r="A18" s="15">
        <v>12</v>
      </c>
      <c r="B18" s="8" t="s">
        <v>29</v>
      </c>
      <c r="C18" s="8">
        <v>11</v>
      </c>
      <c r="D18" s="8">
        <v>0</v>
      </c>
      <c r="E18" s="8">
        <v>8</v>
      </c>
      <c r="F18" s="8">
        <v>250</v>
      </c>
      <c r="G18" s="8">
        <f t="shared" si="3"/>
        <v>2000</v>
      </c>
      <c r="H18" s="8">
        <v>3</v>
      </c>
      <c r="I18" s="8">
        <v>500</v>
      </c>
      <c r="J18" s="8">
        <f t="shared" si="4"/>
        <v>1500</v>
      </c>
      <c r="K18" s="8">
        <f t="shared" si="0"/>
        <v>3500</v>
      </c>
      <c r="L18" s="8">
        <f t="shared" si="1"/>
        <v>2800</v>
      </c>
      <c r="M18" s="8">
        <f t="shared" si="2"/>
        <v>700</v>
      </c>
    </row>
    <row r="19" s="1" customFormat="1" ht="17" customHeight="1" spans="1:13">
      <c r="A19" s="15">
        <v>13</v>
      </c>
      <c r="B19" s="8" t="s">
        <v>30</v>
      </c>
      <c r="C19" s="15">
        <v>87</v>
      </c>
      <c r="D19" s="15">
        <v>25</v>
      </c>
      <c r="E19" s="8">
        <v>52</v>
      </c>
      <c r="F19" s="8">
        <v>250</v>
      </c>
      <c r="G19" s="8">
        <f t="shared" si="3"/>
        <v>19250</v>
      </c>
      <c r="H19" s="8">
        <v>10</v>
      </c>
      <c r="I19" s="8">
        <v>500</v>
      </c>
      <c r="J19" s="8">
        <f t="shared" si="4"/>
        <v>5000</v>
      </c>
      <c r="K19" s="8">
        <f t="shared" si="0"/>
        <v>24250</v>
      </c>
      <c r="L19" s="8">
        <f t="shared" si="1"/>
        <v>19400</v>
      </c>
      <c r="M19" s="8">
        <f t="shared" si="2"/>
        <v>4850</v>
      </c>
    </row>
    <row r="20" s="1" customFormat="1" ht="17" customHeight="1" spans="1:13">
      <c r="A20" s="15">
        <v>14</v>
      </c>
      <c r="B20" s="8" t="s">
        <v>31</v>
      </c>
      <c r="C20" s="15">
        <v>91</v>
      </c>
      <c r="D20" s="15">
        <v>79</v>
      </c>
      <c r="E20" s="8">
        <v>10</v>
      </c>
      <c r="F20" s="8">
        <v>250</v>
      </c>
      <c r="G20" s="8">
        <f t="shared" si="3"/>
        <v>22250</v>
      </c>
      <c r="H20" s="8">
        <v>2</v>
      </c>
      <c r="I20" s="8">
        <v>500</v>
      </c>
      <c r="J20" s="8">
        <f t="shared" si="4"/>
        <v>1000</v>
      </c>
      <c r="K20" s="8">
        <f t="shared" si="0"/>
        <v>23250</v>
      </c>
      <c r="L20" s="8">
        <f t="shared" si="1"/>
        <v>18600</v>
      </c>
      <c r="M20" s="8">
        <f t="shared" si="2"/>
        <v>4650</v>
      </c>
    </row>
    <row r="21" s="1" customFormat="1" ht="17" customHeight="1" spans="1:13">
      <c r="A21" s="15">
        <v>15</v>
      </c>
      <c r="B21" s="8" t="s">
        <v>32</v>
      </c>
      <c r="C21" s="15">
        <v>35</v>
      </c>
      <c r="D21" s="15">
        <v>2</v>
      </c>
      <c r="E21" s="8">
        <v>29</v>
      </c>
      <c r="F21" s="8">
        <v>250</v>
      </c>
      <c r="G21" s="8">
        <f t="shared" si="3"/>
        <v>7750</v>
      </c>
      <c r="H21" s="8">
        <v>4</v>
      </c>
      <c r="I21" s="8">
        <v>500</v>
      </c>
      <c r="J21" s="8">
        <f t="shared" si="4"/>
        <v>2000</v>
      </c>
      <c r="K21" s="8">
        <f t="shared" si="0"/>
        <v>9750</v>
      </c>
      <c r="L21" s="8">
        <f t="shared" si="1"/>
        <v>7800</v>
      </c>
      <c r="M21" s="8">
        <f t="shared" si="2"/>
        <v>1950</v>
      </c>
    </row>
    <row r="22" s="1" customFormat="1" ht="17" customHeight="1" spans="1:13">
      <c r="A22" s="15">
        <v>16</v>
      </c>
      <c r="B22" s="8" t="s">
        <v>33</v>
      </c>
      <c r="C22" s="15">
        <v>151</v>
      </c>
      <c r="D22" s="15">
        <v>151</v>
      </c>
      <c r="E22" s="8">
        <v>0</v>
      </c>
      <c r="F22" s="8">
        <v>250</v>
      </c>
      <c r="G22" s="8">
        <f t="shared" si="3"/>
        <v>37750</v>
      </c>
      <c r="H22" s="8">
        <v>0</v>
      </c>
      <c r="I22" s="8">
        <v>500</v>
      </c>
      <c r="J22" s="8">
        <f t="shared" si="4"/>
        <v>0</v>
      </c>
      <c r="K22" s="8">
        <f t="shared" si="0"/>
        <v>37750</v>
      </c>
      <c r="L22" s="8">
        <f t="shared" si="1"/>
        <v>30200</v>
      </c>
      <c r="M22" s="8">
        <f t="shared" si="2"/>
        <v>7550</v>
      </c>
    </row>
    <row r="23" s="1" customFormat="1" ht="17" customHeight="1" spans="1:13">
      <c r="A23" s="15">
        <v>17</v>
      </c>
      <c r="B23" s="8" t="s">
        <v>34</v>
      </c>
      <c r="C23" s="15">
        <v>52</v>
      </c>
      <c r="D23" s="15">
        <v>52</v>
      </c>
      <c r="E23" s="8">
        <v>0</v>
      </c>
      <c r="F23" s="8">
        <v>250</v>
      </c>
      <c r="G23" s="8">
        <f t="shared" si="3"/>
        <v>13000</v>
      </c>
      <c r="H23" s="8">
        <v>0</v>
      </c>
      <c r="I23" s="8">
        <v>500</v>
      </c>
      <c r="J23" s="8">
        <f t="shared" si="4"/>
        <v>0</v>
      </c>
      <c r="K23" s="8">
        <f t="shared" si="0"/>
        <v>13000</v>
      </c>
      <c r="L23" s="8">
        <f t="shared" si="1"/>
        <v>10400</v>
      </c>
      <c r="M23" s="8">
        <f t="shared" si="2"/>
        <v>2600</v>
      </c>
    </row>
    <row r="24" s="1" customFormat="1" ht="17" customHeight="1" spans="1:13">
      <c r="A24" s="15">
        <v>18</v>
      </c>
      <c r="B24" s="8" t="s">
        <v>35</v>
      </c>
      <c r="C24" s="15">
        <v>49</v>
      </c>
      <c r="D24" s="15">
        <v>5</v>
      </c>
      <c r="E24" s="8">
        <v>29</v>
      </c>
      <c r="F24" s="8">
        <v>250</v>
      </c>
      <c r="G24" s="8">
        <f t="shared" si="3"/>
        <v>8500</v>
      </c>
      <c r="H24" s="8">
        <v>15</v>
      </c>
      <c r="I24" s="8">
        <v>500</v>
      </c>
      <c r="J24" s="8">
        <f t="shared" si="4"/>
        <v>7500</v>
      </c>
      <c r="K24" s="8">
        <f t="shared" si="0"/>
        <v>16000</v>
      </c>
      <c r="L24" s="8">
        <f t="shared" si="1"/>
        <v>12800</v>
      </c>
      <c r="M24" s="8">
        <f t="shared" si="2"/>
        <v>3200</v>
      </c>
    </row>
    <row r="25" s="1" customFormat="1" ht="17" customHeight="1" spans="1:13">
      <c r="A25" s="8">
        <v>19</v>
      </c>
      <c r="B25" s="8" t="s">
        <v>36</v>
      </c>
      <c r="C25" s="15">
        <v>86</v>
      </c>
      <c r="D25" s="15">
        <v>43</v>
      </c>
      <c r="E25" s="8">
        <v>42</v>
      </c>
      <c r="F25" s="8">
        <v>250</v>
      </c>
      <c r="G25" s="8">
        <f t="shared" si="3"/>
        <v>21250</v>
      </c>
      <c r="H25" s="8">
        <v>1</v>
      </c>
      <c r="I25" s="8">
        <v>500</v>
      </c>
      <c r="J25" s="8">
        <f t="shared" si="4"/>
        <v>500</v>
      </c>
      <c r="K25" s="8">
        <f t="shared" si="0"/>
        <v>21750</v>
      </c>
      <c r="L25" s="8">
        <f t="shared" si="1"/>
        <v>17400</v>
      </c>
      <c r="M25" s="8">
        <f t="shared" si="2"/>
        <v>4350</v>
      </c>
    </row>
    <row r="26" s="1" customFormat="1" ht="17" customHeight="1" spans="1:13">
      <c r="A26" s="8">
        <v>20</v>
      </c>
      <c r="B26" s="8" t="s">
        <v>37</v>
      </c>
      <c r="C26" s="8">
        <v>105</v>
      </c>
      <c r="D26" s="8">
        <v>105</v>
      </c>
      <c r="E26" s="8">
        <v>0</v>
      </c>
      <c r="F26" s="8">
        <v>250</v>
      </c>
      <c r="G26" s="8">
        <f t="shared" si="3"/>
        <v>26250</v>
      </c>
      <c r="H26" s="8">
        <v>0</v>
      </c>
      <c r="I26" s="8">
        <v>500</v>
      </c>
      <c r="J26" s="8">
        <f t="shared" si="4"/>
        <v>0</v>
      </c>
      <c r="K26" s="8">
        <f t="shared" si="0"/>
        <v>26250</v>
      </c>
      <c r="L26" s="8">
        <f t="shared" si="1"/>
        <v>21000</v>
      </c>
      <c r="M26" s="8">
        <f t="shared" si="2"/>
        <v>5250</v>
      </c>
    </row>
  </sheetData>
  <mergeCells count="12">
    <mergeCell ref="A1:M1"/>
    <mergeCell ref="A2:M2"/>
    <mergeCell ref="A3:M3"/>
    <mergeCell ref="D4:G4"/>
    <mergeCell ref="H4:J4"/>
    <mergeCell ref="A6:B6"/>
    <mergeCell ref="A4:A5"/>
    <mergeCell ref="B4:B5"/>
    <mergeCell ref="C4:C5"/>
    <mergeCell ref="K4:K5"/>
    <mergeCell ref="L4:L5"/>
    <mergeCell ref="M4:M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D5" sqref="D5"/>
    </sheetView>
  </sheetViews>
  <sheetFormatPr defaultColWidth="8.88888888888889" defaultRowHeight="14.4"/>
  <cols>
    <col min="1" max="1" width="6.77777777777778" style="1" customWidth="1"/>
    <col min="2" max="2" width="9.77777777777778" style="1" customWidth="1"/>
    <col min="3" max="3" width="11.1111111111111" style="1" customWidth="1"/>
    <col min="4" max="4" width="13.1111111111111" style="1" customWidth="1"/>
    <col min="5" max="5" width="11.4444444444444" style="1" customWidth="1"/>
    <col min="6" max="6" width="10.7777777777778" style="1" customWidth="1"/>
    <col min="7" max="7" width="9.66666666666667" style="1"/>
    <col min="8" max="8" width="9.11111111111111" style="1" customWidth="1"/>
    <col min="9" max="9" width="10" style="1" customWidth="1"/>
    <col min="10" max="10" width="8.88888888888889" style="1"/>
    <col min="11" max="11" width="12.3333333333333" style="1" customWidth="1"/>
    <col min="12" max="13" width="8.88888888888889" style="1"/>
    <col min="14" max="14" width="10.6666666666667" style="1" customWidth="1"/>
    <col min="15" max="16384" width="8.88888888888889" style="1"/>
  </cols>
  <sheetData>
    <row r="1" s="1" customForma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7.4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6">
        <v>45051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ht="20" customHeight="1" spans="1:13">
      <c r="A4" s="8" t="s">
        <v>2</v>
      </c>
      <c r="B4" s="9" t="s">
        <v>3</v>
      </c>
      <c r="C4" s="9" t="s">
        <v>4</v>
      </c>
      <c r="D4" s="10" t="s">
        <v>5</v>
      </c>
      <c r="E4" s="8"/>
      <c r="F4" s="8"/>
      <c r="G4" s="8"/>
      <c r="H4" s="10" t="s">
        <v>6</v>
      </c>
      <c r="I4" s="10"/>
      <c r="J4" s="10"/>
      <c r="K4" s="9" t="s">
        <v>7</v>
      </c>
      <c r="L4" s="19" t="s">
        <v>8</v>
      </c>
      <c r="M4" s="8" t="s">
        <v>9</v>
      </c>
    </row>
    <row r="5" s="1" customFormat="1" ht="35" customHeight="1" spans="1:13">
      <c r="A5" s="8"/>
      <c r="B5" s="9"/>
      <c r="C5" s="9"/>
      <c r="D5" s="11" t="s">
        <v>10</v>
      </c>
      <c r="E5" s="11" t="s">
        <v>11</v>
      </c>
      <c r="F5" s="11" t="s">
        <v>38</v>
      </c>
      <c r="G5" s="11" t="s">
        <v>39</v>
      </c>
      <c r="H5" s="11" t="s">
        <v>14</v>
      </c>
      <c r="I5" s="11" t="s">
        <v>40</v>
      </c>
      <c r="J5" s="11" t="s">
        <v>41</v>
      </c>
      <c r="K5" s="9"/>
      <c r="L5" s="8"/>
      <c r="M5" s="8"/>
    </row>
    <row r="6" s="1" customFormat="1" ht="33" customHeight="1" spans="1:13">
      <c r="A6" s="12" t="s">
        <v>42</v>
      </c>
      <c r="B6" s="13"/>
      <c r="C6" s="9">
        <f>C7+'23春补（小学）'!C6</f>
        <v>1799</v>
      </c>
      <c r="D6" s="9">
        <f>D7+'23春补（小学）'!D6</f>
        <v>1198</v>
      </c>
      <c r="E6" s="9">
        <f>E7+'23春补（小学）'!E6</f>
        <v>412</v>
      </c>
      <c r="F6" s="9" t="s">
        <v>43</v>
      </c>
      <c r="G6" s="9">
        <f>G7+'23春补（小学）'!G6</f>
        <v>428062.5</v>
      </c>
      <c r="H6" s="9">
        <f>H7+'23春补（小学）'!H6</f>
        <v>189</v>
      </c>
      <c r="I6" s="9" t="s">
        <v>44</v>
      </c>
      <c r="J6" s="9">
        <f>J7+'23春补（小学）'!J6</f>
        <v>113750</v>
      </c>
      <c r="K6" s="9">
        <f>K7+'23春补（小学）'!K6</f>
        <v>541812.5</v>
      </c>
      <c r="L6" s="9">
        <f>L7+'23春补（小学）'!L6</f>
        <v>433450</v>
      </c>
      <c r="M6" s="9">
        <f>M7+'23春补（小学）'!M6</f>
        <v>108362.5</v>
      </c>
    </row>
    <row r="7" s="1" customFormat="1" ht="27" customHeight="1" spans="1:13">
      <c r="A7" s="8" t="s">
        <v>45</v>
      </c>
      <c r="B7" s="8"/>
      <c r="C7" s="14">
        <f>SUM(C8:C22)</f>
        <v>563</v>
      </c>
      <c r="D7" s="14">
        <f>SUM(D8:D22)</f>
        <v>167</v>
      </c>
      <c r="E7" s="14">
        <f>SUM(E8:E22)</f>
        <v>242</v>
      </c>
      <c r="F7" s="14">
        <v>312.5</v>
      </c>
      <c r="G7" s="15">
        <f>F7*(D7+E7)</f>
        <v>127812.5</v>
      </c>
      <c r="H7" s="9">
        <f>SUM(H8:H22)</f>
        <v>154</v>
      </c>
      <c r="I7" s="9">
        <v>625</v>
      </c>
      <c r="J7" s="8">
        <f>I7*H7</f>
        <v>96250</v>
      </c>
      <c r="K7" s="8">
        <f>G7+J7</f>
        <v>224062.5</v>
      </c>
      <c r="L7" s="8">
        <f>K7*0.8</f>
        <v>179250</v>
      </c>
      <c r="M7" s="8">
        <f>K7*0.2</f>
        <v>44812.5</v>
      </c>
    </row>
    <row r="8" s="1" customFormat="1" ht="19" customHeight="1" spans="1:13">
      <c r="A8" s="16">
        <v>21</v>
      </c>
      <c r="B8" s="16" t="s">
        <v>46</v>
      </c>
      <c r="C8" s="15">
        <v>54</v>
      </c>
      <c r="D8" s="15">
        <v>54</v>
      </c>
      <c r="E8" s="15">
        <v>0</v>
      </c>
      <c r="F8" s="15">
        <v>312.5</v>
      </c>
      <c r="G8" s="15">
        <f t="shared" ref="G8:G22" si="0">F8*(D8+E8)</f>
        <v>16875</v>
      </c>
      <c r="H8" s="8">
        <v>0</v>
      </c>
      <c r="I8" s="8">
        <v>625</v>
      </c>
      <c r="J8" s="8">
        <f t="shared" ref="J8:J22" si="1">I8*H8</f>
        <v>0</v>
      </c>
      <c r="K8" s="8">
        <f t="shared" ref="K8:K22" si="2">G8+J8</f>
        <v>16875</v>
      </c>
      <c r="L8" s="8">
        <f t="shared" ref="L8:L22" si="3">K8*0.8</f>
        <v>13500</v>
      </c>
      <c r="M8" s="8">
        <f t="shared" ref="M8:M22" si="4">K8*0.2</f>
        <v>3375</v>
      </c>
    </row>
    <row r="9" s="1" customFormat="1" ht="19" customHeight="1" spans="1:13">
      <c r="A9" s="16">
        <v>22</v>
      </c>
      <c r="B9" s="16" t="s">
        <v>47</v>
      </c>
      <c r="C9" s="15">
        <v>34</v>
      </c>
      <c r="D9" s="15">
        <v>0</v>
      </c>
      <c r="E9" s="15">
        <v>20</v>
      </c>
      <c r="F9" s="15">
        <v>312.5</v>
      </c>
      <c r="G9" s="15">
        <f t="shared" si="0"/>
        <v>6250</v>
      </c>
      <c r="H9" s="15">
        <v>14</v>
      </c>
      <c r="I9" s="15">
        <v>625</v>
      </c>
      <c r="J9" s="15">
        <f t="shared" si="1"/>
        <v>8750</v>
      </c>
      <c r="K9" s="15">
        <f t="shared" si="2"/>
        <v>15000</v>
      </c>
      <c r="L9" s="15">
        <f t="shared" si="3"/>
        <v>12000</v>
      </c>
      <c r="M9" s="15">
        <f t="shared" si="4"/>
        <v>3000</v>
      </c>
    </row>
    <row r="10" ht="19" customHeight="1" spans="1:13">
      <c r="A10" s="16">
        <v>23</v>
      </c>
      <c r="B10" s="16" t="s">
        <v>48</v>
      </c>
      <c r="C10" s="15">
        <v>74</v>
      </c>
      <c r="D10" s="15">
        <v>0</v>
      </c>
      <c r="E10" s="15">
        <v>52</v>
      </c>
      <c r="F10" s="15">
        <v>312.5</v>
      </c>
      <c r="G10" s="15">
        <f t="shared" si="0"/>
        <v>16250</v>
      </c>
      <c r="H10" s="8">
        <v>22</v>
      </c>
      <c r="I10" s="8">
        <v>625</v>
      </c>
      <c r="J10" s="8">
        <f t="shared" si="1"/>
        <v>13750</v>
      </c>
      <c r="K10" s="8">
        <f t="shared" si="2"/>
        <v>30000</v>
      </c>
      <c r="L10" s="8">
        <f t="shared" si="3"/>
        <v>24000</v>
      </c>
      <c r="M10" s="8">
        <f t="shared" si="4"/>
        <v>6000</v>
      </c>
    </row>
    <row r="11" ht="19" customHeight="1" spans="1:13">
      <c r="A11" s="16">
        <v>24</v>
      </c>
      <c r="B11" s="16" t="s">
        <v>49</v>
      </c>
      <c r="C11" s="15">
        <v>78</v>
      </c>
      <c r="D11" s="15">
        <v>78</v>
      </c>
      <c r="E11" s="15">
        <v>0</v>
      </c>
      <c r="F11" s="15">
        <v>312.5</v>
      </c>
      <c r="G11" s="15">
        <f t="shared" si="0"/>
        <v>24375</v>
      </c>
      <c r="H11" s="8">
        <v>0</v>
      </c>
      <c r="I11" s="8">
        <v>625</v>
      </c>
      <c r="J11" s="8">
        <f t="shared" si="1"/>
        <v>0</v>
      </c>
      <c r="K11" s="8">
        <f t="shared" si="2"/>
        <v>24375</v>
      </c>
      <c r="L11" s="8">
        <f t="shared" si="3"/>
        <v>19500</v>
      </c>
      <c r="M11" s="8">
        <f t="shared" si="4"/>
        <v>4875</v>
      </c>
    </row>
    <row r="12" s="1" customFormat="1" ht="19" customHeight="1" spans="1:13">
      <c r="A12" s="16">
        <v>25</v>
      </c>
      <c r="B12" s="16" t="s">
        <v>50</v>
      </c>
      <c r="C12" s="15">
        <v>40</v>
      </c>
      <c r="D12" s="15">
        <v>0</v>
      </c>
      <c r="E12" s="15">
        <v>13</v>
      </c>
      <c r="F12" s="15">
        <v>312.5</v>
      </c>
      <c r="G12" s="15">
        <f t="shared" si="0"/>
        <v>4062.5</v>
      </c>
      <c r="H12" s="8">
        <v>27</v>
      </c>
      <c r="I12" s="8">
        <v>625</v>
      </c>
      <c r="J12" s="8">
        <f t="shared" si="1"/>
        <v>16875</v>
      </c>
      <c r="K12" s="8">
        <f t="shared" si="2"/>
        <v>20937.5</v>
      </c>
      <c r="L12" s="8">
        <f t="shared" si="3"/>
        <v>16750</v>
      </c>
      <c r="M12" s="8">
        <f t="shared" si="4"/>
        <v>4187.5</v>
      </c>
    </row>
    <row r="13" s="1" customFormat="1" ht="19" customHeight="1" spans="1:13">
      <c r="A13" s="16">
        <v>26</v>
      </c>
      <c r="B13" s="16" t="s">
        <v>51</v>
      </c>
      <c r="C13" s="15">
        <v>21</v>
      </c>
      <c r="D13" s="15">
        <v>0</v>
      </c>
      <c r="E13" s="15">
        <v>17</v>
      </c>
      <c r="F13" s="15">
        <v>312.5</v>
      </c>
      <c r="G13" s="15">
        <f t="shared" si="0"/>
        <v>5312.5</v>
      </c>
      <c r="H13" s="8">
        <v>4</v>
      </c>
      <c r="I13" s="8">
        <v>625</v>
      </c>
      <c r="J13" s="8">
        <f t="shared" si="1"/>
        <v>2500</v>
      </c>
      <c r="K13" s="8">
        <f t="shared" si="2"/>
        <v>7812.5</v>
      </c>
      <c r="L13" s="8">
        <f t="shared" si="3"/>
        <v>6250</v>
      </c>
      <c r="M13" s="8">
        <f t="shared" si="4"/>
        <v>1562.5</v>
      </c>
    </row>
    <row r="14" s="1" customFormat="1" ht="19" customHeight="1" spans="1:13">
      <c r="A14" s="16">
        <v>27</v>
      </c>
      <c r="B14" s="16" t="s">
        <v>52</v>
      </c>
      <c r="C14" s="15">
        <v>38</v>
      </c>
      <c r="D14" s="15">
        <v>0</v>
      </c>
      <c r="E14" s="15">
        <v>21</v>
      </c>
      <c r="F14" s="15">
        <v>312.5</v>
      </c>
      <c r="G14" s="15">
        <f t="shared" si="0"/>
        <v>6562.5</v>
      </c>
      <c r="H14" s="8">
        <v>17</v>
      </c>
      <c r="I14" s="8">
        <v>625</v>
      </c>
      <c r="J14" s="8">
        <f t="shared" si="1"/>
        <v>10625</v>
      </c>
      <c r="K14" s="8">
        <f t="shared" si="2"/>
        <v>17187.5</v>
      </c>
      <c r="L14" s="8">
        <f t="shared" si="3"/>
        <v>13750</v>
      </c>
      <c r="M14" s="8">
        <f t="shared" si="4"/>
        <v>3437.5</v>
      </c>
    </row>
    <row r="15" s="1" customFormat="1" ht="19" customHeight="1" spans="1:13">
      <c r="A15" s="16">
        <v>28</v>
      </c>
      <c r="B15" s="17" t="s">
        <v>53</v>
      </c>
      <c r="C15" s="15">
        <v>35</v>
      </c>
      <c r="D15" s="15">
        <v>35</v>
      </c>
      <c r="E15" s="15">
        <v>0</v>
      </c>
      <c r="F15" s="15">
        <v>312.5</v>
      </c>
      <c r="G15" s="15">
        <f t="shared" si="0"/>
        <v>10937.5</v>
      </c>
      <c r="H15" s="8">
        <v>0</v>
      </c>
      <c r="I15" s="8">
        <v>625</v>
      </c>
      <c r="J15" s="8">
        <f t="shared" si="1"/>
        <v>0</v>
      </c>
      <c r="K15" s="8">
        <f t="shared" si="2"/>
        <v>10937.5</v>
      </c>
      <c r="L15" s="8">
        <f t="shared" si="3"/>
        <v>8750</v>
      </c>
      <c r="M15" s="8">
        <f t="shared" si="4"/>
        <v>2187.5</v>
      </c>
    </row>
    <row r="16" s="1" customFormat="1" ht="19" customHeight="1" spans="1:13">
      <c r="A16" s="16">
        <v>29</v>
      </c>
      <c r="B16" s="16" t="s">
        <v>54</v>
      </c>
      <c r="C16" s="15">
        <v>40</v>
      </c>
      <c r="D16" s="15">
        <v>0</v>
      </c>
      <c r="E16" s="15">
        <v>19</v>
      </c>
      <c r="F16" s="15">
        <v>312.5</v>
      </c>
      <c r="G16" s="15">
        <f t="shared" si="0"/>
        <v>5937.5</v>
      </c>
      <c r="H16" s="8">
        <v>21</v>
      </c>
      <c r="I16" s="8">
        <v>625</v>
      </c>
      <c r="J16" s="8">
        <f t="shared" si="1"/>
        <v>13125</v>
      </c>
      <c r="K16" s="8">
        <f t="shared" si="2"/>
        <v>19062.5</v>
      </c>
      <c r="L16" s="8">
        <f t="shared" si="3"/>
        <v>15250</v>
      </c>
      <c r="M16" s="8">
        <f t="shared" si="4"/>
        <v>3812.5</v>
      </c>
    </row>
    <row r="17" s="1" customFormat="1" ht="19" customHeight="1" spans="1:13">
      <c r="A17" s="16">
        <v>30</v>
      </c>
      <c r="B17" s="16" t="s">
        <v>55</v>
      </c>
      <c r="C17" s="15">
        <v>39</v>
      </c>
      <c r="D17" s="15">
        <v>0</v>
      </c>
      <c r="E17" s="15">
        <v>31</v>
      </c>
      <c r="F17" s="15">
        <v>312.5</v>
      </c>
      <c r="G17" s="15">
        <f t="shared" si="0"/>
        <v>9687.5</v>
      </c>
      <c r="H17" s="8">
        <v>8</v>
      </c>
      <c r="I17" s="8">
        <v>625</v>
      </c>
      <c r="J17" s="8">
        <f t="shared" si="1"/>
        <v>5000</v>
      </c>
      <c r="K17" s="8">
        <f t="shared" si="2"/>
        <v>14687.5</v>
      </c>
      <c r="L17" s="8">
        <f t="shared" si="3"/>
        <v>11750</v>
      </c>
      <c r="M17" s="8">
        <f t="shared" si="4"/>
        <v>2937.5</v>
      </c>
    </row>
    <row r="18" s="1" customFormat="1" ht="19" customHeight="1" spans="1:13">
      <c r="A18" s="16">
        <v>31</v>
      </c>
      <c r="B18" s="16" t="s">
        <v>56</v>
      </c>
      <c r="C18" s="15">
        <v>20</v>
      </c>
      <c r="D18" s="15">
        <v>0</v>
      </c>
      <c r="E18" s="15">
        <v>8</v>
      </c>
      <c r="F18" s="15">
        <v>312.5</v>
      </c>
      <c r="G18" s="15">
        <f t="shared" si="0"/>
        <v>2500</v>
      </c>
      <c r="H18" s="8">
        <v>12</v>
      </c>
      <c r="I18" s="8">
        <v>625</v>
      </c>
      <c r="J18" s="8">
        <f t="shared" si="1"/>
        <v>7500</v>
      </c>
      <c r="K18" s="8">
        <f t="shared" si="2"/>
        <v>10000</v>
      </c>
      <c r="L18" s="8">
        <f t="shared" si="3"/>
        <v>8000</v>
      </c>
      <c r="M18" s="8">
        <f t="shared" si="4"/>
        <v>2000</v>
      </c>
    </row>
    <row r="19" ht="19" customHeight="1" spans="1:13">
      <c r="A19" s="16">
        <v>32</v>
      </c>
      <c r="B19" s="16" t="s">
        <v>57</v>
      </c>
      <c r="C19" s="15">
        <v>19</v>
      </c>
      <c r="D19" s="15">
        <v>0</v>
      </c>
      <c r="E19" s="15">
        <v>9</v>
      </c>
      <c r="F19" s="15">
        <v>312.5</v>
      </c>
      <c r="G19" s="15">
        <f t="shared" si="0"/>
        <v>2812.5</v>
      </c>
      <c r="H19" s="8">
        <v>10</v>
      </c>
      <c r="I19" s="8">
        <v>625</v>
      </c>
      <c r="J19" s="8">
        <f t="shared" si="1"/>
        <v>6250</v>
      </c>
      <c r="K19" s="8">
        <f t="shared" si="2"/>
        <v>9062.5</v>
      </c>
      <c r="L19" s="8">
        <f t="shared" si="3"/>
        <v>7250</v>
      </c>
      <c r="M19" s="8">
        <f t="shared" si="4"/>
        <v>1812.5</v>
      </c>
    </row>
    <row r="20" s="1" customFormat="1" ht="19" customHeight="1" spans="1:13">
      <c r="A20" s="16">
        <v>33</v>
      </c>
      <c r="B20" s="16" t="s">
        <v>58</v>
      </c>
      <c r="C20" s="15">
        <v>24</v>
      </c>
      <c r="D20" s="15">
        <v>0</v>
      </c>
      <c r="E20" s="15">
        <v>9</v>
      </c>
      <c r="F20" s="15">
        <v>312.5</v>
      </c>
      <c r="G20" s="15">
        <f t="shared" si="0"/>
        <v>2812.5</v>
      </c>
      <c r="H20" s="8">
        <v>15</v>
      </c>
      <c r="I20" s="8">
        <v>625</v>
      </c>
      <c r="J20" s="8">
        <f t="shared" si="1"/>
        <v>9375</v>
      </c>
      <c r="K20" s="8">
        <f t="shared" si="2"/>
        <v>12187.5</v>
      </c>
      <c r="L20" s="8">
        <f t="shared" si="3"/>
        <v>9750</v>
      </c>
      <c r="M20" s="8">
        <f t="shared" si="4"/>
        <v>2437.5</v>
      </c>
    </row>
    <row r="21" s="1" customFormat="1" ht="19" customHeight="1" spans="1:13">
      <c r="A21" s="16">
        <v>34</v>
      </c>
      <c r="B21" s="16" t="s">
        <v>59</v>
      </c>
      <c r="C21" s="15">
        <v>23</v>
      </c>
      <c r="D21" s="15">
        <v>0</v>
      </c>
      <c r="E21" s="15">
        <v>21</v>
      </c>
      <c r="F21" s="15">
        <v>312.5</v>
      </c>
      <c r="G21" s="15">
        <f t="shared" si="0"/>
        <v>6562.5</v>
      </c>
      <c r="H21" s="8">
        <v>2</v>
      </c>
      <c r="I21" s="8">
        <v>625</v>
      </c>
      <c r="J21" s="8">
        <f t="shared" si="1"/>
        <v>1250</v>
      </c>
      <c r="K21" s="8">
        <f t="shared" si="2"/>
        <v>7812.5</v>
      </c>
      <c r="L21" s="8">
        <f t="shared" si="3"/>
        <v>6250</v>
      </c>
      <c r="M21" s="8">
        <f t="shared" si="4"/>
        <v>1562.5</v>
      </c>
    </row>
    <row r="22" s="1" customFormat="1" ht="19" customHeight="1" spans="1:13">
      <c r="A22" s="16">
        <v>35</v>
      </c>
      <c r="B22" s="16" t="s">
        <v>60</v>
      </c>
      <c r="C22" s="15">
        <v>24</v>
      </c>
      <c r="D22" s="15">
        <v>0</v>
      </c>
      <c r="E22" s="15">
        <v>22</v>
      </c>
      <c r="F22" s="15">
        <v>312.5</v>
      </c>
      <c r="G22" s="15">
        <f t="shared" si="0"/>
        <v>6875</v>
      </c>
      <c r="H22" s="8">
        <v>2</v>
      </c>
      <c r="I22" s="8">
        <v>625</v>
      </c>
      <c r="J22" s="8">
        <f t="shared" si="1"/>
        <v>1250</v>
      </c>
      <c r="K22" s="8">
        <f t="shared" si="2"/>
        <v>8125</v>
      </c>
      <c r="L22" s="8">
        <f t="shared" si="3"/>
        <v>6500</v>
      </c>
      <c r="M22" s="8">
        <f t="shared" si="4"/>
        <v>1625</v>
      </c>
    </row>
    <row r="23" spans="1:1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</sheetData>
  <mergeCells count="14">
    <mergeCell ref="A1:M1"/>
    <mergeCell ref="A2:M2"/>
    <mergeCell ref="A3:M3"/>
    <mergeCell ref="D4:G4"/>
    <mergeCell ref="H4:J4"/>
    <mergeCell ref="A6:B6"/>
    <mergeCell ref="A7:B7"/>
    <mergeCell ref="A4:A5"/>
    <mergeCell ref="B4:B5"/>
    <mergeCell ref="C4:C5"/>
    <mergeCell ref="K4:K5"/>
    <mergeCell ref="L4:L5"/>
    <mergeCell ref="M4:M5"/>
    <mergeCell ref="A23:M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23春补（小学）</vt:lpstr>
      <vt:lpstr>23春补（初中）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2021-04-06T02:07:00Z</dcterms:created>
  <dcterms:modified xsi:type="dcterms:W3CDTF">2023-05-04T00:59:41Z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02B4D7D7358544D891C9B1B24448247A</vt:lpwstr>
  </property>
</Properties>
</file>