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595"/>
  </bookViews>
  <sheets>
    <sheet name="汇总表" sheetId="7" r:id="rId1"/>
  </sheets>
  <calcPr calcId="144525"/>
</workbook>
</file>

<file path=xl/sharedStrings.xml><?xml version="1.0" encoding="utf-8"?>
<sst xmlns="http://schemas.openxmlformats.org/spreadsheetml/2006/main" count="72" uniqueCount="43">
  <si>
    <t>附件7</t>
  </si>
  <si>
    <t>2024年2月份城乡特困人员资金发放汇总表</t>
  </si>
  <si>
    <t>序号</t>
  </si>
  <si>
    <r>
      <rPr>
        <b/>
        <sz val="8"/>
        <color theme="1"/>
        <rFont val="宋体"/>
        <charset val="134"/>
      </rPr>
      <t>乡</t>
    </r>
    <r>
      <rPr>
        <b/>
        <sz val="8"/>
        <color indexed="8"/>
        <rFont val="Times New Roman"/>
        <charset val="134"/>
      </rPr>
      <t>(</t>
    </r>
    <r>
      <rPr>
        <b/>
        <sz val="8"/>
        <color indexed="8"/>
        <rFont val="宋体"/>
        <charset val="134"/>
      </rPr>
      <t>镇</t>
    </r>
    <r>
      <rPr>
        <b/>
        <sz val="8"/>
        <color indexed="8"/>
        <rFont val="Times New Roman"/>
        <charset val="134"/>
      </rPr>
      <t>)</t>
    </r>
  </si>
  <si>
    <t>户数</t>
  </si>
  <si>
    <t>保障金
（应发）</t>
  </si>
  <si>
    <t>一次性丧葬补助金</t>
  </si>
  <si>
    <t>生活补助</t>
  </si>
  <si>
    <t>护理补助</t>
  </si>
  <si>
    <t>保障金
（实发）</t>
  </si>
  <si>
    <t>备注</t>
  </si>
  <si>
    <t>集中供养</t>
  </si>
  <si>
    <t>分散供养</t>
  </si>
  <si>
    <t>小计</t>
  </si>
  <si>
    <t>全自理</t>
  </si>
  <si>
    <t>半护理</t>
  </si>
  <si>
    <t>全护理</t>
  </si>
  <si>
    <t>金额</t>
  </si>
  <si>
    <t>莲峰镇</t>
  </si>
  <si>
    <t>城市
特困</t>
  </si>
  <si>
    <t>城市三无</t>
  </si>
  <si>
    <t>福利
中心</t>
  </si>
  <si>
    <t>林坊镇</t>
  </si>
  <si>
    <t>揭乐乡</t>
  </si>
  <si>
    <t>隔川镇</t>
  </si>
  <si>
    <t>文亨镇</t>
  </si>
  <si>
    <t>塘前乡</t>
  </si>
  <si>
    <t>北团镇</t>
  </si>
  <si>
    <t>四堡镇</t>
  </si>
  <si>
    <t>罗坊乡</t>
  </si>
  <si>
    <t>姑田镇</t>
  </si>
  <si>
    <t>曲溪乡</t>
  </si>
  <si>
    <t>赖源乡</t>
  </si>
  <si>
    <t>朋口镇</t>
  </si>
  <si>
    <t>莒溪镇</t>
  </si>
  <si>
    <t>宣和镇</t>
  </si>
  <si>
    <t>新泉镇</t>
  </si>
  <si>
    <t>庙前镇</t>
  </si>
  <si>
    <t>合计</t>
  </si>
  <si>
    <t>主要领导签字：</t>
  </si>
  <si>
    <t>分管领导签字：</t>
  </si>
  <si>
    <t>审核人：</t>
  </si>
  <si>
    <t>制表人：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</si>
</sst>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rgb="FFFF0000"/>
      <name val="宋体"/>
      <charset val="134"/>
    </font>
    <font>
      <sz val="8"/>
      <color theme="1"/>
      <name val="宋体"/>
      <charset val="134"/>
    </font>
    <font>
      <sz val="8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8"/>
      <color theme="1"/>
      <name val="宋体"/>
      <charset val="134"/>
    </font>
    <font>
      <b/>
      <sz val="8"/>
      <name val="宋体"/>
      <charset val="134"/>
    </font>
    <font>
      <b/>
      <sz val="8"/>
      <color rgb="FFFF0000"/>
      <name val="宋体"/>
      <charset val="134"/>
    </font>
    <font>
      <sz val="10"/>
      <name val="宋体"/>
      <charset val="134"/>
    </font>
    <font>
      <b/>
      <sz val="6"/>
      <color theme="1"/>
      <name val="宋体"/>
      <charset val="134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8"/>
      <color indexed="8"/>
      <name val="Times New Roman"/>
      <charset val="134"/>
    </font>
    <font>
      <b/>
      <sz val="8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18" borderId="13" applyNumberFormat="0" applyAlignment="0" applyProtection="0">
      <alignment vertical="center"/>
    </xf>
    <xf numFmtId="0" fontId="30" fillId="18" borderId="10" applyNumberFormat="0" applyAlignment="0" applyProtection="0">
      <alignment vertical="center"/>
    </xf>
    <xf numFmtId="0" fontId="31" fillId="31" borderId="16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0" borderId="0"/>
    <xf numFmtId="0" fontId="19" fillId="0" borderId="0"/>
  </cellStyleXfs>
  <cellXfs count="4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0" fillId="2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5" fillId="0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7" fillId="2" borderId="1" xfId="5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/>
    <xf numFmtId="0" fontId="8" fillId="2" borderId="5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1" fillId="0" borderId="0" xfId="0" applyFont="1" applyFill="1" applyAlignment="1"/>
    <xf numFmtId="0" fontId="10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_Sheet1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9"/>
  <sheetViews>
    <sheetView tabSelected="1" zoomScale="110" zoomScaleNormal="110" workbookViewId="0">
      <pane ySplit="6" topLeftCell="A7" activePane="bottomLeft" state="frozen"/>
      <selection/>
      <selection pane="bottomLeft" activeCell="P32" sqref="P32"/>
    </sheetView>
  </sheetViews>
  <sheetFormatPr defaultColWidth="9" defaultRowHeight="13.5"/>
  <cols>
    <col min="1" max="1" width="3" style="6" customWidth="1"/>
    <col min="2" max="2" width="6.125" style="7" customWidth="1"/>
    <col min="3" max="3" width="4.5" style="6" customWidth="1"/>
    <col min="4" max="4" width="7.5" style="6" customWidth="1"/>
    <col min="5" max="5" width="5.5" style="6" customWidth="1"/>
    <col min="6" max="6" width="3.625" style="6" customWidth="1"/>
    <col min="7" max="7" width="5.625" style="6" customWidth="1"/>
    <col min="8" max="8" width="3.625" style="6" customWidth="1"/>
    <col min="9" max="9" width="5.625" style="6" customWidth="1"/>
    <col min="10" max="10" width="3.625" style="6" customWidth="1"/>
    <col min="11" max="11" width="5.625" style="6" customWidth="1"/>
    <col min="12" max="12" width="4.31666666666667" style="6" customWidth="1"/>
    <col min="13" max="13" width="6.7" style="6" customWidth="1"/>
    <col min="14" max="14" width="6" style="6" customWidth="1"/>
    <col min="15" max="15" width="3.625" style="6" customWidth="1"/>
    <col min="16" max="16" width="5.625" style="6" customWidth="1"/>
    <col min="17" max="17" width="3.625" style="8" customWidth="1"/>
    <col min="18" max="18" width="5.625" style="8" customWidth="1"/>
    <col min="19" max="19" width="3.625" style="8" customWidth="1"/>
    <col min="20" max="20" width="5.625" style="8" customWidth="1"/>
    <col min="21" max="21" width="4.2" style="8" customWidth="1"/>
    <col min="22" max="22" width="5.625" style="8" customWidth="1"/>
    <col min="23" max="23" width="3.625" style="6" customWidth="1"/>
    <col min="24" max="24" width="5.625" style="6" customWidth="1"/>
    <col min="25" max="25" width="3.625" style="6" customWidth="1"/>
    <col min="26" max="26" width="5.625" style="6" customWidth="1"/>
    <col min="27" max="27" width="6.5" style="6" customWidth="1"/>
    <col min="28" max="28" width="6.875" style="6" customWidth="1"/>
    <col min="29" max="29" width="5" style="9" customWidth="1"/>
    <col min="30" max="262" width="9" style="6"/>
    <col min="263" max="263" width="3.75" style="6" customWidth="1"/>
    <col min="264" max="264" width="6" style="6" customWidth="1"/>
    <col min="265" max="265" width="5.25" style="6" customWidth="1"/>
    <col min="266" max="266" width="7.5" style="6" customWidth="1"/>
    <col min="267" max="271" width="5.25" style="6" customWidth="1"/>
    <col min="272" max="272" width="6.25" style="6" customWidth="1"/>
    <col min="273" max="277" width="6.625" style="6" customWidth="1"/>
    <col min="278" max="278" width="7.25" style="6" customWidth="1"/>
    <col min="279" max="279" width="8.375" style="6" customWidth="1"/>
    <col min="280" max="280" width="24.5" style="6" customWidth="1"/>
    <col min="281" max="281" width="31.625" style="6" customWidth="1"/>
    <col min="282" max="518" width="9" style="6"/>
    <col min="519" max="519" width="3.75" style="6" customWidth="1"/>
    <col min="520" max="520" width="6" style="6" customWidth="1"/>
    <col min="521" max="521" width="5.25" style="6" customWidth="1"/>
    <col min="522" max="522" width="7.5" style="6" customWidth="1"/>
    <col min="523" max="527" width="5.25" style="6" customWidth="1"/>
    <col min="528" max="528" width="6.25" style="6" customWidth="1"/>
    <col min="529" max="533" width="6.625" style="6" customWidth="1"/>
    <col min="534" max="534" width="7.25" style="6" customWidth="1"/>
    <col min="535" max="535" width="8.375" style="6" customWidth="1"/>
    <col min="536" max="536" width="24.5" style="6" customWidth="1"/>
    <col min="537" max="537" width="31.625" style="6" customWidth="1"/>
    <col min="538" max="774" width="9" style="6"/>
    <col min="775" max="775" width="3.75" style="6" customWidth="1"/>
    <col min="776" max="776" width="6" style="6" customWidth="1"/>
    <col min="777" max="777" width="5.25" style="6" customWidth="1"/>
    <col min="778" max="778" width="7.5" style="6" customWidth="1"/>
    <col min="779" max="783" width="5.25" style="6" customWidth="1"/>
    <col min="784" max="784" width="6.25" style="6" customWidth="1"/>
    <col min="785" max="789" width="6.625" style="6" customWidth="1"/>
    <col min="790" max="790" width="7.25" style="6" customWidth="1"/>
    <col min="791" max="791" width="8.375" style="6" customWidth="1"/>
    <col min="792" max="792" width="24.5" style="6" customWidth="1"/>
    <col min="793" max="793" width="31.625" style="6" customWidth="1"/>
    <col min="794" max="1030" width="9" style="6"/>
    <col min="1031" max="1031" width="3.75" style="6" customWidth="1"/>
    <col min="1032" max="1032" width="6" style="6" customWidth="1"/>
    <col min="1033" max="1033" width="5.25" style="6" customWidth="1"/>
    <col min="1034" max="1034" width="7.5" style="6" customWidth="1"/>
    <col min="1035" max="1039" width="5.25" style="6" customWidth="1"/>
    <col min="1040" max="1040" width="6.25" style="6" customWidth="1"/>
    <col min="1041" max="1045" width="6.625" style="6" customWidth="1"/>
    <col min="1046" max="1046" width="7.25" style="6" customWidth="1"/>
    <col min="1047" max="1047" width="8.375" style="6" customWidth="1"/>
    <col min="1048" max="1048" width="24.5" style="6" customWidth="1"/>
    <col min="1049" max="1049" width="31.625" style="6" customWidth="1"/>
    <col min="1050" max="1286" width="9" style="6"/>
    <col min="1287" max="1287" width="3.75" style="6" customWidth="1"/>
    <col min="1288" max="1288" width="6" style="6" customWidth="1"/>
    <col min="1289" max="1289" width="5.25" style="6" customWidth="1"/>
    <col min="1290" max="1290" width="7.5" style="6" customWidth="1"/>
    <col min="1291" max="1295" width="5.25" style="6" customWidth="1"/>
    <col min="1296" max="1296" width="6.25" style="6" customWidth="1"/>
    <col min="1297" max="1301" width="6.625" style="6" customWidth="1"/>
    <col min="1302" max="1302" width="7.25" style="6" customWidth="1"/>
    <col min="1303" max="1303" width="8.375" style="6" customWidth="1"/>
    <col min="1304" max="1304" width="24.5" style="6" customWidth="1"/>
    <col min="1305" max="1305" width="31.625" style="6" customWidth="1"/>
    <col min="1306" max="1542" width="9" style="6"/>
    <col min="1543" max="1543" width="3.75" style="6" customWidth="1"/>
    <col min="1544" max="1544" width="6" style="6" customWidth="1"/>
    <col min="1545" max="1545" width="5.25" style="6" customWidth="1"/>
    <col min="1546" max="1546" width="7.5" style="6" customWidth="1"/>
    <col min="1547" max="1551" width="5.25" style="6" customWidth="1"/>
    <col min="1552" max="1552" width="6.25" style="6" customWidth="1"/>
    <col min="1553" max="1557" width="6.625" style="6" customWidth="1"/>
    <col min="1558" max="1558" width="7.25" style="6" customWidth="1"/>
    <col min="1559" max="1559" width="8.375" style="6" customWidth="1"/>
    <col min="1560" max="1560" width="24.5" style="6" customWidth="1"/>
    <col min="1561" max="1561" width="31.625" style="6" customWidth="1"/>
    <col min="1562" max="1798" width="9" style="6"/>
    <col min="1799" max="1799" width="3.75" style="6" customWidth="1"/>
    <col min="1800" max="1800" width="6" style="6" customWidth="1"/>
    <col min="1801" max="1801" width="5.25" style="6" customWidth="1"/>
    <col min="1802" max="1802" width="7.5" style="6" customWidth="1"/>
    <col min="1803" max="1807" width="5.25" style="6" customWidth="1"/>
    <col min="1808" max="1808" width="6.25" style="6" customWidth="1"/>
    <col min="1809" max="1813" width="6.625" style="6" customWidth="1"/>
    <col min="1814" max="1814" width="7.25" style="6" customWidth="1"/>
    <col min="1815" max="1815" width="8.375" style="6" customWidth="1"/>
    <col min="1816" max="1816" width="24.5" style="6" customWidth="1"/>
    <col min="1817" max="1817" width="31.625" style="6" customWidth="1"/>
    <col min="1818" max="2054" width="9" style="6"/>
    <col min="2055" max="2055" width="3.75" style="6" customWidth="1"/>
    <col min="2056" max="2056" width="6" style="6" customWidth="1"/>
    <col min="2057" max="2057" width="5.25" style="6" customWidth="1"/>
    <col min="2058" max="2058" width="7.5" style="6" customWidth="1"/>
    <col min="2059" max="2063" width="5.25" style="6" customWidth="1"/>
    <col min="2064" max="2064" width="6.25" style="6" customWidth="1"/>
    <col min="2065" max="2069" width="6.625" style="6" customWidth="1"/>
    <col min="2070" max="2070" width="7.25" style="6" customWidth="1"/>
    <col min="2071" max="2071" width="8.375" style="6" customWidth="1"/>
    <col min="2072" max="2072" width="24.5" style="6" customWidth="1"/>
    <col min="2073" max="2073" width="31.625" style="6" customWidth="1"/>
    <col min="2074" max="2310" width="9" style="6"/>
    <col min="2311" max="2311" width="3.75" style="6" customWidth="1"/>
    <col min="2312" max="2312" width="6" style="6" customWidth="1"/>
    <col min="2313" max="2313" width="5.25" style="6" customWidth="1"/>
    <col min="2314" max="2314" width="7.5" style="6" customWidth="1"/>
    <col min="2315" max="2319" width="5.25" style="6" customWidth="1"/>
    <col min="2320" max="2320" width="6.25" style="6" customWidth="1"/>
    <col min="2321" max="2325" width="6.625" style="6" customWidth="1"/>
    <col min="2326" max="2326" width="7.25" style="6" customWidth="1"/>
    <col min="2327" max="2327" width="8.375" style="6" customWidth="1"/>
    <col min="2328" max="2328" width="24.5" style="6" customWidth="1"/>
    <col min="2329" max="2329" width="31.625" style="6" customWidth="1"/>
    <col min="2330" max="2566" width="9" style="6"/>
    <col min="2567" max="2567" width="3.75" style="6" customWidth="1"/>
    <col min="2568" max="2568" width="6" style="6" customWidth="1"/>
    <col min="2569" max="2569" width="5.25" style="6" customWidth="1"/>
    <col min="2570" max="2570" width="7.5" style="6" customWidth="1"/>
    <col min="2571" max="2575" width="5.25" style="6" customWidth="1"/>
    <col min="2576" max="2576" width="6.25" style="6" customWidth="1"/>
    <col min="2577" max="2581" width="6.625" style="6" customWidth="1"/>
    <col min="2582" max="2582" width="7.25" style="6" customWidth="1"/>
    <col min="2583" max="2583" width="8.375" style="6" customWidth="1"/>
    <col min="2584" max="2584" width="24.5" style="6" customWidth="1"/>
    <col min="2585" max="2585" width="31.625" style="6" customWidth="1"/>
    <col min="2586" max="2822" width="9" style="6"/>
    <col min="2823" max="2823" width="3.75" style="6" customWidth="1"/>
    <col min="2824" max="2824" width="6" style="6" customWidth="1"/>
    <col min="2825" max="2825" width="5.25" style="6" customWidth="1"/>
    <col min="2826" max="2826" width="7.5" style="6" customWidth="1"/>
    <col min="2827" max="2831" width="5.25" style="6" customWidth="1"/>
    <col min="2832" max="2832" width="6.25" style="6" customWidth="1"/>
    <col min="2833" max="2837" width="6.625" style="6" customWidth="1"/>
    <col min="2838" max="2838" width="7.25" style="6" customWidth="1"/>
    <col min="2839" max="2839" width="8.375" style="6" customWidth="1"/>
    <col min="2840" max="2840" width="24.5" style="6" customWidth="1"/>
    <col min="2841" max="2841" width="31.625" style="6" customWidth="1"/>
    <col min="2842" max="3078" width="9" style="6"/>
    <col min="3079" max="3079" width="3.75" style="6" customWidth="1"/>
    <col min="3080" max="3080" width="6" style="6" customWidth="1"/>
    <col min="3081" max="3081" width="5.25" style="6" customWidth="1"/>
    <col min="3082" max="3082" width="7.5" style="6" customWidth="1"/>
    <col min="3083" max="3087" width="5.25" style="6" customWidth="1"/>
    <col min="3088" max="3088" width="6.25" style="6" customWidth="1"/>
    <col min="3089" max="3093" width="6.625" style="6" customWidth="1"/>
    <col min="3094" max="3094" width="7.25" style="6" customWidth="1"/>
    <col min="3095" max="3095" width="8.375" style="6" customWidth="1"/>
    <col min="3096" max="3096" width="24.5" style="6" customWidth="1"/>
    <col min="3097" max="3097" width="31.625" style="6" customWidth="1"/>
    <col min="3098" max="3334" width="9" style="6"/>
    <col min="3335" max="3335" width="3.75" style="6" customWidth="1"/>
    <col min="3336" max="3336" width="6" style="6" customWidth="1"/>
    <col min="3337" max="3337" width="5.25" style="6" customWidth="1"/>
    <col min="3338" max="3338" width="7.5" style="6" customWidth="1"/>
    <col min="3339" max="3343" width="5.25" style="6" customWidth="1"/>
    <col min="3344" max="3344" width="6.25" style="6" customWidth="1"/>
    <col min="3345" max="3349" width="6.625" style="6" customWidth="1"/>
    <col min="3350" max="3350" width="7.25" style="6" customWidth="1"/>
    <col min="3351" max="3351" width="8.375" style="6" customWidth="1"/>
    <col min="3352" max="3352" width="24.5" style="6" customWidth="1"/>
    <col min="3353" max="3353" width="31.625" style="6" customWidth="1"/>
    <col min="3354" max="3590" width="9" style="6"/>
    <col min="3591" max="3591" width="3.75" style="6" customWidth="1"/>
    <col min="3592" max="3592" width="6" style="6" customWidth="1"/>
    <col min="3593" max="3593" width="5.25" style="6" customWidth="1"/>
    <col min="3594" max="3594" width="7.5" style="6" customWidth="1"/>
    <col min="3595" max="3599" width="5.25" style="6" customWidth="1"/>
    <col min="3600" max="3600" width="6.25" style="6" customWidth="1"/>
    <col min="3601" max="3605" width="6.625" style="6" customWidth="1"/>
    <col min="3606" max="3606" width="7.25" style="6" customWidth="1"/>
    <col min="3607" max="3607" width="8.375" style="6" customWidth="1"/>
    <col min="3608" max="3608" width="24.5" style="6" customWidth="1"/>
    <col min="3609" max="3609" width="31.625" style="6" customWidth="1"/>
    <col min="3610" max="3846" width="9" style="6"/>
    <col min="3847" max="3847" width="3.75" style="6" customWidth="1"/>
    <col min="3848" max="3848" width="6" style="6" customWidth="1"/>
    <col min="3849" max="3849" width="5.25" style="6" customWidth="1"/>
    <col min="3850" max="3850" width="7.5" style="6" customWidth="1"/>
    <col min="3851" max="3855" width="5.25" style="6" customWidth="1"/>
    <col min="3856" max="3856" width="6.25" style="6" customWidth="1"/>
    <col min="3857" max="3861" width="6.625" style="6" customWidth="1"/>
    <col min="3862" max="3862" width="7.25" style="6" customWidth="1"/>
    <col min="3863" max="3863" width="8.375" style="6" customWidth="1"/>
    <col min="3864" max="3864" width="24.5" style="6" customWidth="1"/>
    <col min="3865" max="3865" width="31.625" style="6" customWidth="1"/>
    <col min="3866" max="4102" width="9" style="6"/>
    <col min="4103" max="4103" width="3.75" style="6" customWidth="1"/>
    <col min="4104" max="4104" width="6" style="6" customWidth="1"/>
    <col min="4105" max="4105" width="5.25" style="6" customWidth="1"/>
    <col min="4106" max="4106" width="7.5" style="6" customWidth="1"/>
    <col min="4107" max="4111" width="5.25" style="6" customWidth="1"/>
    <col min="4112" max="4112" width="6.25" style="6" customWidth="1"/>
    <col min="4113" max="4117" width="6.625" style="6" customWidth="1"/>
    <col min="4118" max="4118" width="7.25" style="6" customWidth="1"/>
    <col min="4119" max="4119" width="8.375" style="6" customWidth="1"/>
    <col min="4120" max="4120" width="24.5" style="6" customWidth="1"/>
    <col min="4121" max="4121" width="31.625" style="6" customWidth="1"/>
    <col min="4122" max="4358" width="9" style="6"/>
    <col min="4359" max="4359" width="3.75" style="6" customWidth="1"/>
    <col min="4360" max="4360" width="6" style="6" customWidth="1"/>
    <col min="4361" max="4361" width="5.25" style="6" customWidth="1"/>
    <col min="4362" max="4362" width="7.5" style="6" customWidth="1"/>
    <col min="4363" max="4367" width="5.25" style="6" customWidth="1"/>
    <col min="4368" max="4368" width="6.25" style="6" customWidth="1"/>
    <col min="4369" max="4373" width="6.625" style="6" customWidth="1"/>
    <col min="4374" max="4374" width="7.25" style="6" customWidth="1"/>
    <col min="4375" max="4375" width="8.375" style="6" customWidth="1"/>
    <col min="4376" max="4376" width="24.5" style="6" customWidth="1"/>
    <col min="4377" max="4377" width="31.625" style="6" customWidth="1"/>
    <col min="4378" max="4614" width="9" style="6"/>
    <col min="4615" max="4615" width="3.75" style="6" customWidth="1"/>
    <col min="4616" max="4616" width="6" style="6" customWidth="1"/>
    <col min="4617" max="4617" width="5.25" style="6" customWidth="1"/>
    <col min="4618" max="4618" width="7.5" style="6" customWidth="1"/>
    <col min="4619" max="4623" width="5.25" style="6" customWidth="1"/>
    <col min="4624" max="4624" width="6.25" style="6" customWidth="1"/>
    <col min="4625" max="4629" width="6.625" style="6" customWidth="1"/>
    <col min="4630" max="4630" width="7.25" style="6" customWidth="1"/>
    <col min="4631" max="4631" width="8.375" style="6" customWidth="1"/>
    <col min="4632" max="4632" width="24.5" style="6" customWidth="1"/>
    <col min="4633" max="4633" width="31.625" style="6" customWidth="1"/>
    <col min="4634" max="4870" width="9" style="6"/>
    <col min="4871" max="4871" width="3.75" style="6" customWidth="1"/>
    <col min="4872" max="4872" width="6" style="6" customWidth="1"/>
    <col min="4873" max="4873" width="5.25" style="6" customWidth="1"/>
    <col min="4874" max="4874" width="7.5" style="6" customWidth="1"/>
    <col min="4875" max="4879" width="5.25" style="6" customWidth="1"/>
    <col min="4880" max="4880" width="6.25" style="6" customWidth="1"/>
    <col min="4881" max="4885" width="6.625" style="6" customWidth="1"/>
    <col min="4886" max="4886" width="7.25" style="6" customWidth="1"/>
    <col min="4887" max="4887" width="8.375" style="6" customWidth="1"/>
    <col min="4888" max="4888" width="24.5" style="6" customWidth="1"/>
    <col min="4889" max="4889" width="31.625" style="6" customWidth="1"/>
    <col min="4890" max="5126" width="9" style="6"/>
    <col min="5127" max="5127" width="3.75" style="6" customWidth="1"/>
    <col min="5128" max="5128" width="6" style="6" customWidth="1"/>
    <col min="5129" max="5129" width="5.25" style="6" customWidth="1"/>
    <col min="5130" max="5130" width="7.5" style="6" customWidth="1"/>
    <col min="5131" max="5135" width="5.25" style="6" customWidth="1"/>
    <col min="5136" max="5136" width="6.25" style="6" customWidth="1"/>
    <col min="5137" max="5141" width="6.625" style="6" customWidth="1"/>
    <col min="5142" max="5142" width="7.25" style="6" customWidth="1"/>
    <col min="5143" max="5143" width="8.375" style="6" customWidth="1"/>
    <col min="5144" max="5144" width="24.5" style="6" customWidth="1"/>
    <col min="5145" max="5145" width="31.625" style="6" customWidth="1"/>
    <col min="5146" max="5382" width="9" style="6"/>
    <col min="5383" max="5383" width="3.75" style="6" customWidth="1"/>
    <col min="5384" max="5384" width="6" style="6" customWidth="1"/>
    <col min="5385" max="5385" width="5.25" style="6" customWidth="1"/>
    <col min="5386" max="5386" width="7.5" style="6" customWidth="1"/>
    <col min="5387" max="5391" width="5.25" style="6" customWidth="1"/>
    <col min="5392" max="5392" width="6.25" style="6" customWidth="1"/>
    <col min="5393" max="5397" width="6.625" style="6" customWidth="1"/>
    <col min="5398" max="5398" width="7.25" style="6" customWidth="1"/>
    <col min="5399" max="5399" width="8.375" style="6" customWidth="1"/>
    <col min="5400" max="5400" width="24.5" style="6" customWidth="1"/>
    <col min="5401" max="5401" width="31.625" style="6" customWidth="1"/>
    <col min="5402" max="5638" width="9" style="6"/>
    <col min="5639" max="5639" width="3.75" style="6" customWidth="1"/>
    <col min="5640" max="5640" width="6" style="6" customWidth="1"/>
    <col min="5641" max="5641" width="5.25" style="6" customWidth="1"/>
    <col min="5642" max="5642" width="7.5" style="6" customWidth="1"/>
    <col min="5643" max="5647" width="5.25" style="6" customWidth="1"/>
    <col min="5648" max="5648" width="6.25" style="6" customWidth="1"/>
    <col min="5649" max="5653" width="6.625" style="6" customWidth="1"/>
    <col min="5654" max="5654" width="7.25" style="6" customWidth="1"/>
    <col min="5655" max="5655" width="8.375" style="6" customWidth="1"/>
    <col min="5656" max="5656" width="24.5" style="6" customWidth="1"/>
    <col min="5657" max="5657" width="31.625" style="6" customWidth="1"/>
    <col min="5658" max="5894" width="9" style="6"/>
    <col min="5895" max="5895" width="3.75" style="6" customWidth="1"/>
    <col min="5896" max="5896" width="6" style="6" customWidth="1"/>
    <col min="5897" max="5897" width="5.25" style="6" customWidth="1"/>
    <col min="5898" max="5898" width="7.5" style="6" customWidth="1"/>
    <col min="5899" max="5903" width="5.25" style="6" customWidth="1"/>
    <col min="5904" max="5904" width="6.25" style="6" customWidth="1"/>
    <col min="5905" max="5909" width="6.625" style="6" customWidth="1"/>
    <col min="5910" max="5910" width="7.25" style="6" customWidth="1"/>
    <col min="5911" max="5911" width="8.375" style="6" customWidth="1"/>
    <col min="5912" max="5912" width="24.5" style="6" customWidth="1"/>
    <col min="5913" max="5913" width="31.625" style="6" customWidth="1"/>
    <col min="5914" max="6150" width="9" style="6"/>
    <col min="6151" max="6151" width="3.75" style="6" customWidth="1"/>
    <col min="6152" max="6152" width="6" style="6" customWidth="1"/>
    <col min="6153" max="6153" width="5.25" style="6" customWidth="1"/>
    <col min="6154" max="6154" width="7.5" style="6" customWidth="1"/>
    <col min="6155" max="6159" width="5.25" style="6" customWidth="1"/>
    <col min="6160" max="6160" width="6.25" style="6" customWidth="1"/>
    <col min="6161" max="6165" width="6.625" style="6" customWidth="1"/>
    <col min="6166" max="6166" width="7.25" style="6" customWidth="1"/>
    <col min="6167" max="6167" width="8.375" style="6" customWidth="1"/>
    <col min="6168" max="6168" width="24.5" style="6" customWidth="1"/>
    <col min="6169" max="6169" width="31.625" style="6" customWidth="1"/>
    <col min="6170" max="6406" width="9" style="6"/>
    <col min="6407" max="6407" width="3.75" style="6" customWidth="1"/>
    <col min="6408" max="6408" width="6" style="6" customWidth="1"/>
    <col min="6409" max="6409" width="5.25" style="6" customWidth="1"/>
    <col min="6410" max="6410" width="7.5" style="6" customWidth="1"/>
    <col min="6411" max="6415" width="5.25" style="6" customWidth="1"/>
    <col min="6416" max="6416" width="6.25" style="6" customWidth="1"/>
    <col min="6417" max="6421" width="6.625" style="6" customWidth="1"/>
    <col min="6422" max="6422" width="7.25" style="6" customWidth="1"/>
    <col min="6423" max="6423" width="8.375" style="6" customWidth="1"/>
    <col min="6424" max="6424" width="24.5" style="6" customWidth="1"/>
    <col min="6425" max="6425" width="31.625" style="6" customWidth="1"/>
    <col min="6426" max="6662" width="9" style="6"/>
    <col min="6663" max="6663" width="3.75" style="6" customWidth="1"/>
    <col min="6664" max="6664" width="6" style="6" customWidth="1"/>
    <col min="6665" max="6665" width="5.25" style="6" customWidth="1"/>
    <col min="6666" max="6666" width="7.5" style="6" customWidth="1"/>
    <col min="6667" max="6671" width="5.25" style="6" customWidth="1"/>
    <col min="6672" max="6672" width="6.25" style="6" customWidth="1"/>
    <col min="6673" max="6677" width="6.625" style="6" customWidth="1"/>
    <col min="6678" max="6678" width="7.25" style="6" customWidth="1"/>
    <col min="6679" max="6679" width="8.375" style="6" customWidth="1"/>
    <col min="6680" max="6680" width="24.5" style="6" customWidth="1"/>
    <col min="6681" max="6681" width="31.625" style="6" customWidth="1"/>
    <col min="6682" max="6918" width="9" style="6"/>
    <col min="6919" max="6919" width="3.75" style="6" customWidth="1"/>
    <col min="6920" max="6920" width="6" style="6" customWidth="1"/>
    <col min="6921" max="6921" width="5.25" style="6" customWidth="1"/>
    <col min="6922" max="6922" width="7.5" style="6" customWidth="1"/>
    <col min="6923" max="6927" width="5.25" style="6" customWidth="1"/>
    <col min="6928" max="6928" width="6.25" style="6" customWidth="1"/>
    <col min="6929" max="6933" width="6.625" style="6" customWidth="1"/>
    <col min="6934" max="6934" width="7.25" style="6" customWidth="1"/>
    <col min="6935" max="6935" width="8.375" style="6" customWidth="1"/>
    <col min="6936" max="6936" width="24.5" style="6" customWidth="1"/>
    <col min="6937" max="6937" width="31.625" style="6" customWidth="1"/>
    <col min="6938" max="7174" width="9" style="6"/>
    <col min="7175" max="7175" width="3.75" style="6" customWidth="1"/>
    <col min="7176" max="7176" width="6" style="6" customWidth="1"/>
    <col min="7177" max="7177" width="5.25" style="6" customWidth="1"/>
    <col min="7178" max="7178" width="7.5" style="6" customWidth="1"/>
    <col min="7179" max="7183" width="5.25" style="6" customWidth="1"/>
    <col min="7184" max="7184" width="6.25" style="6" customWidth="1"/>
    <col min="7185" max="7189" width="6.625" style="6" customWidth="1"/>
    <col min="7190" max="7190" width="7.25" style="6" customWidth="1"/>
    <col min="7191" max="7191" width="8.375" style="6" customWidth="1"/>
    <col min="7192" max="7192" width="24.5" style="6" customWidth="1"/>
    <col min="7193" max="7193" width="31.625" style="6" customWidth="1"/>
    <col min="7194" max="7430" width="9" style="6"/>
    <col min="7431" max="7431" width="3.75" style="6" customWidth="1"/>
    <col min="7432" max="7432" width="6" style="6" customWidth="1"/>
    <col min="7433" max="7433" width="5.25" style="6" customWidth="1"/>
    <col min="7434" max="7434" width="7.5" style="6" customWidth="1"/>
    <col min="7435" max="7439" width="5.25" style="6" customWidth="1"/>
    <col min="7440" max="7440" width="6.25" style="6" customWidth="1"/>
    <col min="7441" max="7445" width="6.625" style="6" customWidth="1"/>
    <col min="7446" max="7446" width="7.25" style="6" customWidth="1"/>
    <col min="7447" max="7447" width="8.375" style="6" customWidth="1"/>
    <col min="7448" max="7448" width="24.5" style="6" customWidth="1"/>
    <col min="7449" max="7449" width="31.625" style="6" customWidth="1"/>
    <col min="7450" max="7686" width="9" style="6"/>
    <col min="7687" max="7687" width="3.75" style="6" customWidth="1"/>
    <col min="7688" max="7688" width="6" style="6" customWidth="1"/>
    <col min="7689" max="7689" width="5.25" style="6" customWidth="1"/>
    <col min="7690" max="7690" width="7.5" style="6" customWidth="1"/>
    <col min="7691" max="7695" width="5.25" style="6" customWidth="1"/>
    <col min="7696" max="7696" width="6.25" style="6" customWidth="1"/>
    <col min="7697" max="7701" width="6.625" style="6" customWidth="1"/>
    <col min="7702" max="7702" width="7.25" style="6" customWidth="1"/>
    <col min="7703" max="7703" width="8.375" style="6" customWidth="1"/>
    <col min="7704" max="7704" width="24.5" style="6" customWidth="1"/>
    <col min="7705" max="7705" width="31.625" style="6" customWidth="1"/>
    <col min="7706" max="7942" width="9" style="6"/>
    <col min="7943" max="7943" width="3.75" style="6" customWidth="1"/>
    <col min="7944" max="7944" width="6" style="6" customWidth="1"/>
    <col min="7945" max="7945" width="5.25" style="6" customWidth="1"/>
    <col min="7946" max="7946" width="7.5" style="6" customWidth="1"/>
    <col min="7947" max="7951" width="5.25" style="6" customWidth="1"/>
    <col min="7952" max="7952" width="6.25" style="6" customWidth="1"/>
    <col min="7953" max="7957" width="6.625" style="6" customWidth="1"/>
    <col min="7958" max="7958" width="7.25" style="6" customWidth="1"/>
    <col min="7959" max="7959" width="8.375" style="6" customWidth="1"/>
    <col min="7960" max="7960" width="24.5" style="6" customWidth="1"/>
    <col min="7961" max="7961" width="31.625" style="6" customWidth="1"/>
    <col min="7962" max="8198" width="9" style="6"/>
    <col min="8199" max="8199" width="3.75" style="6" customWidth="1"/>
    <col min="8200" max="8200" width="6" style="6" customWidth="1"/>
    <col min="8201" max="8201" width="5.25" style="6" customWidth="1"/>
    <col min="8202" max="8202" width="7.5" style="6" customWidth="1"/>
    <col min="8203" max="8207" width="5.25" style="6" customWidth="1"/>
    <col min="8208" max="8208" width="6.25" style="6" customWidth="1"/>
    <col min="8209" max="8213" width="6.625" style="6" customWidth="1"/>
    <col min="8214" max="8214" width="7.25" style="6" customWidth="1"/>
    <col min="8215" max="8215" width="8.375" style="6" customWidth="1"/>
    <col min="8216" max="8216" width="24.5" style="6" customWidth="1"/>
    <col min="8217" max="8217" width="31.625" style="6" customWidth="1"/>
    <col min="8218" max="8454" width="9" style="6"/>
    <col min="8455" max="8455" width="3.75" style="6" customWidth="1"/>
    <col min="8456" max="8456" width="6" style="6" customWidth="1"/>
    <col min="8457" max="8457" width="5.25" style="6" customWidth="1"/>
    <col min="8458" max="8458" width="7.5" style="6" customWidth="1"/>
    <col min="8459" max="8463" width="5.25" style="6" customWidth="1"/>
    <col min="8464" max="8464" width="6.25" style="6" customWidth="1"/>
    <col min="8465" max="8469" width="6.625" style="6" customWidth="1"/>
    <col min="8470" max="8470" width="7.25" style="6" customWidth="1"/>
    <col min="8471" max="8471" width="8.375" style="6" customWidth="1"/>
    <col min="8472" max="8472" width="24.5" style="6" customWidth="1"/>
    <col min="8473" max="8473" width="31.625" style="6" customWidth="1"/>
    <col min="8474" max="8710" width="9" style="6"/>
    <col min="8711" max="8711" width="3.75" style="6" customWidth="1"/>
    <col min="8712" max="8712" width="6" style="6" customWidth="1"/>
    <col min="8713" max="8713" width="5.25" style="6" customWidth="1"/>
    <col min="8714" max="8714" width="7.5" style="6" customWidth="1"/>
    <col min="8715" max="8719" width="5.25" style="6" customWidth="1"/>
    <col min="8720" max="8720" width="6.25" style="6" customWidth="1"/>
    <col min="8721" max="8725" width="6.625" style="6" customWidth="1"/>
    <col min="8726" max="8726" width="7.25" style="6" customWidth="1"/>
    <col min="8727" max="8727" width="8.375" style="6" customWidth="1"/>
    <col min="8728" max="8728" width="24.5" style="6" customWidth="1"/>
    <col min="8729" max="8729" width="31.625" style="6" customWidth="1"/>
    <col min="8730" max="8966" width="9" style="6"/>
    <col min="8967" max="8967" width="3.75" style="6" customWidth="1"/>
    <col min="8968" max="8968" width="6" style="6" customWidth="1"/>
    <col min="8969" max="8969" width="5.25" style="6" customWidth="1"/>
    <col min="8970" max="8970" width="7.5" style="6" customWidth="1"/>
    <col min="8971" max="8975" width="5.25" style="6" customWidth="1"/>
    <col min="8976" max="8976" width="6.25" style="6" customWidth="1"/>
    <col min="8977" max="8981" width="6.625" style="6" customWidth="1"/>
    <col min="8982" max="8982" width="7.25" style="6" customWidth="1"/>
    <col min="8983" max="8983" width="8.375" style="6" customWidth="1"/>
    <col min="8984" max="8984" width="24.5" style="6" customWidth="1"/>
    <col min="8985" max="8985" width="31.625" style="6" customWidth="1"/>
    <col min="8986" max="9222" width="9" style="6"/>
    <col min="9223" max="9223" width="3.75" style="6" customWidth="1"/>
    <col min="9224" max="9224" width="6" style="6" customWidth="1"/>
    <col min="9225" max="9225" width="5.25" style="6" customWidth="1"/>
    <col min="9226" max="9226" width="7.5" style="6" customWidth="1"/>
    <col min="9227" max="9231" width="5.25" style="6" customWidth="1"/>
    <col min="9232" max="9232" width="6.25" style="6" customWidth="1"/>
    <col min="9233" max="9237" width="6.625" style="6" customWidth="1"/>
    <col min="9238" max="9238" width="7.25" style="6" customWidth="1"/>
    <col min="9239" max="9239" width="8.375" style="6" customWidth="1"/>
    <col min="9240" max="9240" width="24.5" style="6" customWidth="1"/>
    <col min="9241" max="9241" width="31.625" style="6" customWidth="1"/>
    <col min="9242" max="9478" width="9" style="6"/>
    <col min="9479" max="9479" width="3.75" style="6" customWidth="1"/>
    <col min="9480" max="9480" width="6" style="6" customWidth="1"/>
    <col min="9481" max="9481" width="5.25" style="6" customWidth="1"/>
    <col min="9482" max="9482" width="7.5" style="6" customWidth="1"/>
    <col min="9483" max="9487" width="5.25" style="6" customWidth="1"/>
    <col min="9488" max="9488" width="6.25" style="6" customWidth="1"/>
    <col min="9489" max="9493" width="6.625" style="6" customWidth="1"/>
    <col min="9494" max="9494" width="7.25" style="6" customWidth="1"/>
    <col min="9495" max="9495" width="8.375" style="6" customWidth="1"/>
    <col min="9496" max="9496" width="24.5" style="6" customWidth="1"/>
    <col min="9497" max="9497" width="31.625" style="6" customWidth="1"/>
    <col min="9498" max="9734" width="9" style="6"/>
    <col min="9735" max="9735" width="3.75" style="6" customWidth="1"/>
    <col min="9736" max="9736" width="6" style="6" customWidth="1"/>
    <col min="9737" max="9737" width="5.25" style="6" customWidth="1"/>
    <col min="9738" max="9738" width="7.5" style="6" customWidth="1"/>
    <col min="9739" max="9743" width="5.25" style="6" customWidth="1"/>
    <col min="9744" max="9744" width="6.25" style="6" customWidth="1"/>
    <col min="9745" max="9749" width="6.625" style="6" customWidth="1"/>
    <col min="9750" max="9750" width="7.25" style="6" customWidth="1"/>
    <col min="9751" max="9751" width="8.375" style="6" customWidth="1"/>
    <col min="9752" max="9752" width="24.5" style="6" customWidth="1"/>
    <col min="9753" max="9753" width="31.625" style="6" customWidth="1"/>
    <col min="9754" max="9990" width="9" style="6"/>
    <col min="9991" max="9991" width="3.75" style="6" customWidth="1"/>
    <col min="9992" max="9992" width="6" style="6" customWidth="1"/>
    <col min="9993" max="9993" width="5.25" style="6" customWidth="1"/>
    <col min="9994" max="9994" width="7.5" style="6" customWidth="1"/>
    <col min="9995" max="9999" width="5.25" style="6" customWidth="1"/>
    <col min="10000" max="10000" width="6.25" style="6" customWidth="1"/>
    <col min="10001" max="10005" width="6.625" style="6" customWidth="1"/>
    <col min="10006" max="10006" width="7.25" style="6" customWidth="1"/>
    <col min="10007" max="10007" width="8.375" style="6" customWidth="1"/>
    <col min="10008" max="10008" width="24.5" style="6" customWidth="1"/>
    <col min="10009" max="10009" width="31.625" style="6" customWidth="1"/>
    <col min="10010" max="10246" width="9" style="6"/>
    <col min="10247" max="10247" width="3.75" style="6" customWidth="1"/>
    <col min="10248" max="10248" width="6" style="6" customWidth="1"/>
    <col min="10249" max="10249" width="5.25" style="6" customWidth="1"/>
    <col min="10250" max="10250" width="7.5" style="6" customWidth="1"/>
    <col min="10251" max="10255" width="5.25" style="6" customWidth="1"/>
    <col min="10256" max="10256" width="6.25" style="6" customWidth="1"/>
    <col min="10257" max="10261" width="6.625" style="6" customWidth="1"/>
    <col min="10262" max="10262" width="7.25" style="6" customWidth="1"/>
    <col min="10263" max="10263" width="8.375" style="6" customWidth="1"/>
    <col min="10264" max="10264" width="24.5" style="6" customWidth="1"/>
    <col min="10265" max="10265" width="31.625" style="6" customWidth="1"/>
    <col min="10266" max="10502" width="9" style="6"/>
    <col min="10503" max="10503" width="3.75" style="6" customWidth="1"/>
    <col min="10504" max="10504" width="6" style="6" customWidth="1"/>
    <col min="10505" max="10505" width="5.25" style="6" customWidth="1"/>
    <col min="10506" max="10506" width="7.5" style="6" customWidth="1"/>
    <col min="10507" max="10511" width="5.25" style="6" customWidth="1"/>
    <col min="10512" max="10512" width="6.25" style="6" customWidth="1"/>
    <col min="10513" max="10517" width="6.625" style="6" customWidth="1"/>
    <col min="10518" max="10518" width="7.25" style="6" customWidth="1"/>
    <col min="10519" max="10519" width="8.375" style="6" customWidth="1"/>
    <col min="10520" max="10520" width="24.5" style="6" customWidth="1"/>
    <col min="10521" max="10521" width="31.625" style="6" customWidth="1"/>
    <col min="10522" max="10758" width="9" style="6"/>
    <col min="10759" max="10759" width="3.75" style="6" customWidth="1"/>
    <col min="10760" max="10760" width="6" style="6" customWidth="1"/>
    <col min="10761" max="10761" width="5.25" style="6" customWidth="1"/>
    <col min="10762" max="10762" width="7.5" style="6" customWidth="1"/>
    <col min="10763" max="10767" width="5.25" style="6" customWidth="1"/>
    <col min="10768" max="10768" width="6.25" style="6" customWidth="1"/>
    <col min="10769" max="10773" width="6.625" style="6" customWidth="1"/>
    <col min="10774" max="10774" width="7.25" style="6" customWidth="1"/>
    <col min="10775" max="10775" width="8.375" style="6" customWidth="1"/>
    <col min="10776" max="10776" width="24.5" style="6" customWidth="1"/>
    <col min="10777" max="10777" width="31.625" style="6" customWidth="1"/>
    <col min="10778" max="11014" width="9" style="6"/>
    <col min="11015" max="11015" width="3.75" style="6" customWidth="1"/>
    <col min="11016" max="11016" width="6" style="6" customWidth="1"/>
    <col min="11017" max="11017" width="5.25" style="6" customWidth="1"/>
    <col min="11018" max="11018" width="7.5" style="6" customWidth="1"/>
    <col min="11019" max="11023" width="5.25" style="6" customWidth="1"/>
    <col min="11024" max="11024" width="6.25" style="6" customWidth="1"/>
    <col min="11025" max="11029" width="6.625" style="6" customWidth="1"/>
    <col min="11030" max="11030" width="7.25" style="6" customWidth="1"/>
    <col min="11031" max="11031" width="8.375" style="6" customWidth="1"/>
    <col min="11032" max="11032" width="24.5" style="6" customWidth="1"/>
    <col min="11033" max="11033" width="31.625" style="6" customWidth="1"/>
    <col min="11034" max="11270" width="9" style="6"/>
    <col min="11271" max="11271" width="3.75" style="6" customWidth="1"/>
    <col min="11272" max="11272" width="6" style="6" customWidth="1"/>
    <col min="11273" max="11273" width="5.25" style="6" customWidth="1"/>
    <col min="11274" max="11274" width="7.5" style="6" customWidth="1"/>
    <col min="11275" max="11279" width="5.25" style="6" customWidth="1"/>
    <col min="11280" max="11280" width="6.25" style="6" customWidth="1"/>
    <col min="11281" max="11285" width="6.625" style="6" customWidth="1"/>
    <col min="11286" max="11286" width="7.25" style="6" customWidth="1"/>
    <col min="11287" max="11287" width="8.375" style="6" customWidth="1"/>
    <col min="11288" max="11288" width="24.5" style="6" customWidth="1"/>
    <col min="11289" max="11289" width="31.625" style="6" customWidth="1"/>
    <col min="11290" max="11526" width="9" style="6"/>
    <col min="11527" max="11527" width="3.75" style="6" customWidth="1"/>
    <col min="11528" max="11528" width="6" style="6" customWidth="1"/>
    <col min="11529" max="11529" width="5.25" style="6" customWidth="1"/>
    <col min="11530" max="11530" width="7.5" style="6" customWidth="1"/>
    <col min="11531" max="11535" width="5.25" style="6" customWidth="1"/>
    <col min="11536" max="11536" width="6.25" style="6" customWidth="1"/>
    <col min="11537" max="11541" width="6.625" style="6" customWidth="1"/>
    <col min="11542" max="11542" width="7.25" style="6" customWidth="1"/>
    <col min="11543" max="11543" width="8.375" style="6" customWidth="1"/>
    <col min="11544" max="11544" width="24.5" style="6" customWidth="1"/>
    <col min="11545" max="11545" width="31.625" style="6" customWidth="1"/>
    <col min="11546" max="11782" width="9" style="6"/>
    <col min="11783" max="11783" width="3.75" style="6" customWidth="1"/>
    <col min="11784" max="11784" width="6" style="6" customWidth="1"/>
    <col min="11785" max="11785" width="5.25" style="6" customWidth="1"/>
    <col min="11786" max="11786" width="7.5" style="6" customWidth="1"/>
    <col min="11787" max="11791" width="5.25" style="6" customWidth="1"/>
    <col min="11792" max="11792" width="6.25" style="6" customWidth="1"/>
    <col min="11793" max="11797" width="6.625" style="6" customWidth="1"/>
    <col min="11798" max="11798" width="7.25" style="6" customWidth="1"/>
    <col min="11799" max="11799" width="8.375" style="6" customWidth="1"/>
    <col min="11800" max="11800" width="24.5" style="6" customWidth="1"/>
    <col min="11801" max="11801" width="31.625" style="6" customWidth="1"/>
    <col min="11802" max="12038" width="9" style="6"/>
    <col min="12039" max="12039" width="3.75" style="6" customWidth="1"/>
    <col min="12040" max="12040" width="6" style="6" customWidth="1"/>
    <col min="12041" max="12041" width="5.25" style="6" customWidth="1"/>
    <col min="12042" max="12042" width="7.5" style="6" customWidth="1"/>
    <col min="12043" max="12047" width="5.25" style="6" customWidth="1"/>
    <col min="12048" max="12048" width="6.25" style="6" customWidth="1"/>
    <col min="12049" max="12053" width="6.625" style="6" customWidth="1"/>
    <col min="12054" max="12054" width="7.25" style="6" customWidth="1"/>
    <col min="12055" max="12055" width="8.375" style="6" customWidth="1"/>
    <col min="12056" max="12056" width="24.5" style="6" customWidth="1"/>
    <col min="12057" max="12057" width="31.625" style="6" customWidth="1"/>
    <col min="12058" max="12294" width="9" style="6"/>
    <col min="12295" max="12295" width="3.75" style="6" customWidth="1"/>
    <col min="12296" max="12296" width="6" style="6" customWidth="1"/>
    <col min="12297" max="12297" width="5.25" style="6" customWidth="1"/>
    <col min="12298" max="12298" width="7.5" style="6" customWidth="1"/>
    <col min="12299" max="12303" width="5.25" style="6" customWidth="1"/>
    <col min="12304" max="12304" width="6.25" style="6" customWidth="1"/>
    <col min="12305" max="12309" width="6.625" style="6" customWidth="1"/>
    <col min="12310" max="12310" width="7.25" style="6" customWidth="1"/>
    <col min="12311" max="12311" width="8.375" style="6" customWidth="1"/>
    <col min="12312" max="12312" width="24.5" style="6" customWidth="1"/>
    <col min="12313" max="12313" width="31.625" style="6" customWidth="1"/>
    <col min="12314" max="12550" width="9" style="6"/>
    <col min="12551" max="12551" width="3.75" style="6" customWidth="1"/>
    <col min="12552" max="12552" width="6" style="6" customWidth="1"/>
    <col min="12553" max="12553" width="5.25" style="6" customWidth="1"/>
    <col min="12554" max="12554" width="7.5" style="6" customWidth="1"/>
    <col min="12555" max="12559" width="5.25" style="6" customWidth="1"/>
    <col min="12560" max="12560" width="6.25" style="6" customWidth="1"/>
    <col min="12561" max="12565" width="6.625" style="6" customWidth="1"/>
    <col min="12566" max="12566" width="7.25" style="6" customWidth="1"/>
    <col min="12567" max="12567" width="8.375" style="6" customWidth="1"/>
    <col min="12568" max="12568" width="24.5" style="6" customWidth="1"/>
    <col min="12569" max="12569" width="31.625" style="6" customWidth="1"/>
    <col min="12570" max="12806" width="9" style="6"/>
    <col min="12807" max="12807" width="3.75" style="6" customWidth="1"/>
    <col min="12808" max="12808" width="6" style="6" customWidth="1"/>
    <col min="12809" max="12809" width="5.25" style="6" customWidth="1"/>
    <col min="12810" max="12810" width="7.5" style="6" customWidth="1"/>
    <col min="12811" max="12815" width="5.25" style="6" customWidth="1"/>
    <col min="12816" max="12816" width="6.25" style="6" customWidth="1"/>
    <col min="12817" max="12821" width="6.625" style="6" customWidth="1"/>
    <col min="12822" max="12822" width="7.25" style="6" customWidth="1"/>
    <col min="12823" max="12823" width="8.375" style="6" customWidth="1"/>
    <col min="12824" max="12824" width="24.5" style="6" customWidth="1"/>
    <col min="12825" max="12825" width="31.625" style="6" customWidth="1"/>
    <col min="12826" max="13062" width="9" style="6"/>
    <col min="13063" max="13063" width="3.75" style="6" customWidth="1"/>
    <col min="13064" max="13064" width="6" style="6" customWidth="1"/>
    <col min="13065" max="13065" width="5.25" style="6" customWidth="1"/>
    <col min="13066" max="13066" width="7.5" style="6" customWidth="1"/>
    <col min="13067" max="13071" width="5.25" style="6" customWidth="1"/>
    <col min="13072" max="13072" width="6.25" style="6" customWidth="1"/>
    <col min="13073" max="13077" width="6.625" style="6" customWidth="1"/>
    <col min="13078" max="13078" width="7.25" style="6" customWidth="1"/>
    <col min="13079" max="13079" width="8.375" style="6" customWidth="1"/>
    <col min="13080" max="13080" width="24.5" style="6" customWidth="1"/>
    <col min="13081" max="13081" width="31.625" style="6" customWidth="1"/>
    <col min="13082" max="13318" width="9" style="6"/>
    <col min="13319" max="13319" width="3.75" style="6" customWidth="1"/>
    <col min="13320" max="13320" width="6" style="6" customWidth="1"/>
    <col min="13321" max="13321" width="5.25" style="6" customWidth="1"/>
    <col min="13322" max="13322" width="7.5" style="6" customWidth="1"/>
    <col min="13323" max="13327" width="5.25" style="6" customWidth="1"/>
    <col min="13328" max="13328" width="6.25" style="6" customWidth="1"/>
    <col min="13329" max="13333" width="6.625" style="6" customWidth="1"/>
    <col min="13334" max="13334" width="7.25" style="6" customWidth="1"/>
    <col min="13335" max="13335" width="8.375" style="6" customWidth="1"/>
    <col min="13336" max="13336" width="24.5" style="6" customWidth="1"/>
    <col min="13337" max="13337" width="31.625" style="6" customWidth="1"/>
    <col min="13338" max="13574" width="9" style="6"/>
    <col min="13575" max="13575" width="3.75" style="6" customWidth="1"/>
    <col min="13576" max="13576" width="6" style="6" customWidth="1"/>
    <col min="13577" max="13577" width="5.25" style="6" customWidth="1"/>
    <col min="13578" max="13578" width="7.5" style="6" customWidth="1"/>
    <col min="13579" max="13583" width="5.25" style="6" customWidth="1"/>
    <col min="13584" max="13584" width="6.25" style="6" customWidth="1"/>
    <col min="13585" max="13589" width="6.625" style="6" customWidth="1"/>
    <col min="13590" max="13590" width="7.25" style="6" customWidth="1"/>
    <col min="13591" max="13591" width="8.375" style="6" customWidth="1"/>
    <col min="13592" max="13592" width="24.5" style="6" customWidth="1"/>
    <col min="13593" max="13593" width="31.625" style="6" customWidth="1"/>
    <col min="13594" max="13830" width="9" style="6"/>
    <col min="13831" max="13831" width="3.75" style="6" customWidth="1"/>
    <col min="13832" max="13832" width="6" style="6" customWidth="1"/>
    <col min="13833" max="13833" width="5.25" style="6" customWidth="1"/>
    <col min="13834" max="13834" width="7.5" style="6" customWidth="1"/>
    <col min="13835" max="13839" width="5.25" style="6" customWidth="1"/>
    <col min="13840" max="13840" width="6.25" style="6" customWidth="1"/>
    <col min="13841" max="13845" width="6.625" style="6" customWidth="1"/>
    <col min="13846" max="13846" width="7.25" style="6" customWidth="1"/>
    <col min="13847" max="13847" width="8.375" style="6" customWidth="1"/>
    <col min="13848" max="13848" width="24.5" style="6" customWidth="1"/>
    <col min="13849" max="13849" width="31.625" style="6" customWidth="1"/>
    <col min="13850" max="14086" width="9" style="6"/>
    <col min="14087" max="14087" width="3.75" style="6" customWidth="1"/>
    <col min="14088" max="14088" width="6" style="6" customWidth="1"/>
    <col min="14089" max="14089" width="5.25" style="6" customWidth="1"/>
    <col min="14090" max="14090" width="7.5" style="6" customWidth="1"/>
    <col min="14091" max="14095" width="5.25" style="6" customWidth="1"/>
    <col min="14096" max="14096" width="6.25" style="6" customWidth="1"/>
    <col min="14097" max="14101" width="6.625" style="6" customWidth="1"/>
    <col min="14102" max="14102" width="7.25" style="6" customWidth="1"/>
    <col min="14103" max="14103" width="8.375" style="6" customWidth="1"/>
    <col min="14104" max="14104" width="24.5" style="6" customWidth="1"/>
    <col min="14105" max="14105" width="31.625" style="6" customWidth="1"/>
    <col min="14106" max="14342" width="9" style="6"/>
    <col min="14343" max="14343" width="3.75" style="6" customWidth="1"/>
    <col min="14344" max="14344" width="6" style="6" customWidth="1"/>
    <col min="14345" max="14345" width="5.25" style="6" customWidth="1"/>
    <col min="14346" max="14346" width="7.5" style="6" customWidth="1"/>
    <col min="14347" max="14351" width="5.25" style="6" customWidth="1"/>
    <col min="14352" max="14352" width="6.25" style="6" customWidth="1"/>
    <col min="14353" max="14357" width="6.625" style="6" customWidth="1"/>
    <col min="14358" max="14358" width="7.25" style="6" customWidth="1"/>
    <col min="14359" max="14359" width="8.375" style="6" customWidth="1"/>
    <col min="14360" max="14360" width="24.5" style="6" customWidth="1"/>
    <col min="14361" max="14361" width="31.625" style="6" customWidth="1"/>
    <col min="14362" max="14598" width="9" style="6"/>
    <col min="14599" max="14599" width="3.75" style="6" customWidth="1"/>
    <col min="14600" max="14600" width="6" style="6" customWidth="1"/>
    <col min="14601" max="14601" width="5.25" style="6" customWidth="1"/>
    <col min="14602" max="14602" width="7.5" style="6" customWidth="1"/>
    <col min="14603" max="14607" width="5.25" style="6" customWidth="1"/>
    <col min="14608" max="14608" width="6.25" style="6" customWidth="1"/>
    <col min="14609" max="14613" width="6.625" style="6" customWidth="1"/>
    <col min="14614" max="14614" width="7.25" style="6" customWidth="1"/>
    <col min="14615" max="14615" width="8.375" style="6" customWidth="1"/>
    <col min="14616" max="14616" width="24.5" style="6" customWidth="1"/>
    <col min="14617" max="14617" width="31.625" style="6" customWidth="1"/>
    <col min="14618" max="14854" width="9" style="6"/>
    <col min="14855" max="14855" width="3.75" style="6" customWidth="1"/>
    <col min="14856" max="14856" width="6" style="6" customWidth="1"/>
    <col min="14857" max="14857" width="5.25" style="6" customWidth="1"/>
    <col min="14858" max="14858" width="7.5" style="6" customWidth="1"/>
    <col min="14859" max="14863" width="5.25" style="6" customWidth="1"/>
    <col min="14864" max="14864" width="6.25" style="6" customWidth="1"/>
    <col min="14865" max="14869" width="6.625" style="6" customWidth="1"/>
    <col min="14870" max="14870" width="7.25" style="6" customWidth="1"/>
    <col min="14871" max="14871" width="8.375" style="6" customWidth="1"/>
    <col min="14872" max="14872" width="24.5" style="6" customWidth="1"/>
    <col min="14873" max="14873" width="31.625" style="6" customWidth="1"/>
    <col min="14874" max="15110" width="9" style="6"/>
    <col min="15111" max="15111" width="3.75" style="6" customWidth="1"/>
    <col min="15112" max="15112" width="6" style="6" customWidth="1"/>
    <col min="15113" max="15113" width="5.25" style="6" customWidth="1"/>
    <col min="15114" max="15114" width="7.5" style="6" customWidth="1"/>
    <col min="15115" max="15119" width="5.25" style="6" customWidth="1"/>
    <col min="15120" max="15120" width="6.25" style="6" customWidth="1"/>
    <col min="15121" max="15125" width="6.625" style="6" customWidth="1"/>
    <col min="15126" max="15126" width="7.25" style="6" customWidth="1"/>
    <col min="15127" max="15127" width="8.375" style="6" customWidth="1"/>
    <col min="15128" max="15128" width="24.5" style="6" customWidth="1"/>
    <col min="15129" max="15129" width="31.625" style="6" customWidth="1"/>
    <col min="15130" max="15366" width="9" style="6"/>
    <col min="15367" max="15367" width="3.75" style="6" customWidth="1"/>
    <col min="15368" max="15368" width="6" style="6" customWidth="1"/>
    <col min="15369" max="15369" width="5.25" style="6" customWidth="1"/>
    <col min="15370" max="15370" width="7.5" style="6" customWidth="1"/>
    <col min="15371" max="15375" width="5.25" style="6" customWidth="1"/>
    <col min="15376" max="15376" width="6.25" style="6" customWidth="1"/>
    <col min="15377" max="15381" width="6.625" style="6" customWidth="1"/>
    <col min="15382" max="15382" width="7.25" style="6" customWidth="1"/>
    <col min="15383" max="15383" width="8.375" style="6" customWidth="1"/>
    <col min="15384" max="15384" width="24.5" style="6" customWidth="1"/>
    <col min="15385" max="15385" width="31.625" style="6" customWidth="1"/>
    <col min="15386" max="15622" width="9" style="6"/>
    <col min="15623" max="15623" width="3.75" style="6" customWidth="1"/>
    <col min="15624" max="15624" width="6" style="6" customWidth="1"/>
    <col min="15625" max="15625" width="5.25" style="6" customWidth="1"/>
    <col min="15626" max="15626" width="7.5" style="6" customWidth="1"/>
    <col min="15627" max="15631" width="5.25" style="6" customWidth="1"/>
    <col min="15632" max="15632" width="6.25" style="6" customWidth="1"/>
    <col min="15633" max="15637" width="6.625" style="6" customWidth="1"/>
    <col min="15638" max="15638" width="7.25" style="6" customWidth="1"/>
    <col min="15639" max="15639" width="8.375" style="6" customWidth="1"/>
    <col min="15640" max="15640" width="24.5" style="6" customWidth="1"/>
    <col min="15641" max="15641" width="31.625" style="6" customWidth="1"/>
    <col min="15642" max="15878" width="9" style="6"/>
    <col min="15879" max="15879" width="3.75" style="6" customWidth="1"/>
    <col min="15880" max="15880" width="6" style="6" customWidth="1"/>
    <col min="15881" max="15881" width="5.25" style="6" customWidth="1"/>
    <col min="15882" max="15882" width="7.5" style="6" customWidth="1"/>
    <col min="15883" max="15887" width="5.25" style="6" customWidth="1"/>
    <col min="15888" max="15888" width="6.25" style="6" customWidth="1"/>
    <col min="15889" max="15893" width="6.625" style="6" customWidth="1"/>
    <col min="15894" max="15894" width="7.25" style="6" customWidth="1"/>
    <col min="15895" max="15895" width="8.375" style="6" customWidth="1"/>
    <col min="15896" max="15896" width="24.5" style="6" customWidth="1"/>
    <col min="15897" max="15897" width="31.625" style="6" customWidth="1"/>
    <col min="15898" max="16134" width="9" style="6"/>
    <col min="16135" max="16135" width="3.75" style="6" customWidth="1"/>
    <col min="16136" max="16136" width="6" style="6" customWidth="1"/>
    <col min="16137" max="16137" width="5.25" style="6" customWidth="1"/>
    <col min="16138" max="16138" width="7.5" style="6" customWidth="1"/>
    <col min="16139" max="16143" width="5.25" style="6" customWidth="1"/>
    <col min="16144" max="16144" width="6.25" style="6" customWidth="1"/>
    <col min="16145" max="16149" width="6.625" style="6" customWidth="1"/>
    <col min="16150" max="16150" width="7.25" style="6" customWidth="1"/>
    <col min="16151" max="16151" width="8.375" style="6" customWidth="1"/>
    <col min="16152" max="16152" width="24.5" style="6" customWidth="1"/>
    <col min="16153" max="16153" width="31.625" style="6" customWidth="1"/>
    <col min="16154" max="16384" width="9" style="6"/>
  </cols>
  <sheetData>
    <row r="1" ht="21" customHeight="1" spans="1:29">
      <c r="A1" s="10" t="s">
        <v>0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ht="24" customHeight="1" spans="1:29">
      <c r="A2" s="12" t="s">
        <v>1</v>
      </c>
      <c r="B2" s="1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="1" customFormat="1" ht="20.1" customHeight="1" spans="1:29">
      <c r="A3" s="14" t="s">
        <v>2</v>
      </c>
      <c r="B3" s="15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/>
      <c r="H3" s="14"/>
      <c r="I3" s="14"/>
      <c r="J3" s="14"/>
      <c r="K3" s="14"/>
      <c r="L3" s="14"/>
      <c r="M3" s="14"/>
      <c r="N3" s="14"/>
      <c r="O3" s="14" t="s">
        <v>8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36" t="s">
        <v>9</v>
      </c>
      <c r="AC3" s="14" t="s">
        <v>10</v>
      </c>
    </row>
    <row r="4" s="1" customFormat="1" ht="20.1" customHeight="1" spans="1:29">
      <c r="A4" s="14"/>
      <c r="B4" s="15"/>
      <c r="C4" s="14"/>
      <c r="D4" s="14"/>
      <c r="E4" s="14"/>
      <c r="F4" s="16" t="s">
        <v>11</v>
      </c>
      <c r="G4" s="17"/>
      <c r="H4" s="17"/>
      <c r="I4" s="17"/>
      <c r="J4" s="17"/>
      <c r="K4" s="33"/>
      <c r="L4" s="18" t="s">
        <v>12</v>
      </c>
      <c r="M4" s="18"/>
      <c r="N4" s="18" t="s">
        <v>13</v>
      </c>
      <c r="O4" s="18" t="s">
        <v>11</v>
      </c>
      <c r="P4" s="18"/>
      <c r="Q4" s="18"/>
      <c r="R4" s="18"/>
      <c r="S4" s="18"/>
      <c r="T4" s="18"/>
      <c r="U4" s="18" t="s">
        <v>12</v>
      </c>
      <c r="V4" s="18"/>
      <c r="W4" s="18"/>
      <c r="X4" s="18"/>
      <c r="Y4" s="18"/>
      <c r="Z4" s="18"/>
      <c r="AA4" s="14" t="s">
        <v>13</v>
      </c>
      <c r="AB4" s="37"/>
      <c r="AC4" s="14"/>
    </row>
    <row r="5" s="1" customFormat="1" ht="20.1" customHeight="1" spans="1:29">
      <c r="A5" s="14"/>
      <c r="B5" s="15"/>
      <c r="C5" s="14"/>
      <c r="D5" s="14"/>
      <c r="E5" s="14"/>
      <c r="F5" s="18" t="s">
        <v>14</v>
      </c>
      <c r="G5" s="18"/>
      <c r="H5" s="18" t="s">
        <v>15</v>
      </c>
      <c r="I5" s="18"/>
      <c r="J5" s="18" t="s">
        <v>16</v>
      </c>
      <c r="K5" s="18"/>
      <c r="L5" s="18"/>
      <c r="M5" s="18"/>
      <c r="N5" s="18"/>
      <c r="O5" s="18" t="s">
        <v>14</v>
      </c>
      <c r="P5" s="18"/>
      <c r="Q5" s="18" t="s">
        <v>15</v>
      </c>
      <c r="R5" s="18"/>
      <c r="S5" s="18" t="s">
        <v>16</v>
      </c>
      <c r="T5" s="18"/>
      <c r="U5" s="18" t="s">
        <v>14</v>
      </c>
      <c r="V5" s="18"/>
      <c r="W5" s="18" t="s">
        <v>15</v>
      </c>
      <c r="X5" s="18"/>
      <c r="Y5" s="18" t="s">
        <v>16</v>
      </c>
      <c r="Z5" s="18"/>
      <c r="AA5" s="14"/>
      <c r="AB5" s="37"/>
      <c r="AC5" s="14"/>
    </row>
    <row r="6" s="1" customFormat="1" ht="20.1" customHeight="1" spans="1:29">
      <c r="A6" s="14"/>
      <c r="B6" s="15"/>
      <c r="C6" s="14"/>
      <c r="D6" s="14"/>
      <c r="E6" s="14"/>
      <c r="F6" s="18" t="s">
        <v>4</v>
      </c>
      <c r="G6" s="18" t="s">
        <v>17</v>
      </c>
      <c r="H6" s="18" t="s">
        <v>4</v>
      </c>
      <c r="I6" s="18" t="s">
        <v>17</v>
      </c>
      <c r="J6" s="18" t="s">
        <v>4</v>
      </c>
      <c r="K6" s="18" t="s">
        <v>17</v>
      </c>
      <c r="L6" s="18" t="s">
        <v>4</v>
      </c>
      <c r="M6" s="18" t="s">
        <v>17</v>
      </c>
      <c r="N6" s="18"/>
      <c r="O6" s="18" t="s">
        <v>4</v>
      </c>
      <c r="P6" s="18" t="s">
        <v>17</v>
      </c>
      <c r="Q6" s="18" t="s">
        <v>4</v>
      </c>
      <c r="R6" s="18" t="s">
        <v>17</v>
      </c>
      <c r="S6" s="18" t="s">
        <v>4</v>
      </c>
      <c r="T6" s="18" t="s">
        <v>17</v>
      </c>
      <c r="U6" s="18" t="s">
        <v>4</v>
      </c>
      <c r="V6" s="18" t="s">
        <v>17</v>
      </c>
      <c r="W6" s="18" t="s">
        <v>4</v>
      </c>
      <c r="X6" s="18" t="s">
        <v>17</v>
      </c>
      <c r="Y6" s="18" t="s">
        <v>4</v>
      </c>
      <c r="Z6" s="18" t="s">
        <v>17</v>
      </c>
      <c r="AA6" s="14"/>
      <c r="AB6" s="38"/>
      <c r="AC6" s="14"/>
    </row>
    <row r="7" s="2" customFormat="1" ht="15" customHeight="1" spans="1:29">
      <c r="A7" s="19">
        <v>1</v>
      </c>
      <c r="B7" s="20" t="s">
        <v>18</v>
      </c>
      <c r="C7" s="21">
        <f>O7+Q7+S7+U7+W7+Y7</f>
        <v>89</v>
      </c>
      <c r="D7" s="22">
        <f>N7+AA7</f>
        <v>120445</v>
      </c>
      <c r="E7" s="22">
        <v>18630</v>
      </c>
      <c r="F7" s="22">
        <v>5</v>
      </c>
      <c r="G7" s="22">
        <f>F7*1242</f>
        <v>6210</v>
      </c>
      <c r="H7" s="22">
        <v>6</v>
      </c>
      <c r="I7" s="22">
        <f>H7*1242</f>
        <v>7452</v>
      </c>
      <c r="J7" s="22">
        <v>4</v>
      </c>
      <c r="K7" s="22">
        <f>J7*1242</f>
        <v>4968</v>
      </c>
      <c r="L7" s="22">
        <v>74</v>
      </c>
      <c r="M7" s="22">
        <f>1035*L7</f>
        <v>76590</v>
      </c>
      <c r="N7" s="22">
        <f>G7+I7+K7+M7</f>
        <v>95220</v>
      </c>
      <c r="O7" s="21">
        <v>5</v>
      </c>
      <c r="P7" s="21">
        <f>O7*199</f>
        <v>995</v>
      </c>
      <c r="Q7" s="21">
        <v>6</v>
      </c>
      <c r="R7" s="21">
        <f>Q7*849</f>
        <v>5094</v>
      </c>
      <c r="S7" s="21">
        <v>4</v>
      </c>
      <c r="T7" s="21">
        <f>S7*1713</f>
        <v>6852</v>
      </c>
      <c r="U7" s="21">
        <v>74</v>
      </c>
      <c r="V7" s="25">
        <f>U7*166</f>
        <v>12284</v>
      </c>
      <c r="W7" s="21">
        <v>0</v>
      </c>
      <c r="X7" s="25">
        <f>W7*355</f>
        <v>0</v>
      </c>
      <c r="Y7" s="21">
        <v>0</v>
      </c>
      <c r="Z7" s="25">
        <f>Y7*568</f>
        <v>0</v>
      </c>
      <c r="AA7" s="25">
        <f>P7+R7+T7+V7+X7+Z7</f>
        <v>25225</v>
      </c>
      <c r="AB7" s="21">
        <f>D7+E7</f>
        <v>139075</v>
      </c>
      <c r="AC7" s="39"/>
    </row>
    <row r="8" s="2" customFormat="1" ht="22.7" customHeight="1" spans="1:29">
      <c r="A8" s="19"/>
      <c r="B8" s="23" t="s">
        <v>19</v>
      </c>
      <c r="C8" s="21">
        <f>O8+Q8+S8+U8+W8+Y8</f>
        <v>15</v>
      </c>
      <c r="D8" s="22">
        <f>N8+AA8</f>
        <v>23329</v>
      </c>
      <c r="E8" s="22"/>
      <c r="F8" s="22"/>
      <c r="G8" s="22">
        <f>F8*1242</f>
        <v>0</v>
      </c>
      <c r="H8" s="22">
        <v>4</v>
      </c>
      <c r="I8" s="22">
        <f>H8*1242</f>
        <v>4968</v>
      </c>
      <c r="J8" s="22">
        <v>1</v>
      </c>
      <c r="K8" s="22">
        <f>J8*1242</f>
        <v>1242</v>
      </c>
      <c r="L8" s="22">
        <v>10</v>
      </c>
      <c r="M8" s="22">
        <f>1035*L8</f>
        <v>10350</v>
      </c>
      <c r="N8" s="22">
        <f>G8+I8+K8+M8</f>
        <v>16560</v>
      </c>
      <c r="O8" s="21">
        <f>F8</f>
        <v>0</v>
      </c>
      <c r="P8" s="21">
        <f>O8*199</f>
        <v>0</v>
      </c>
      <c r="Q8" s="21">
        <f>H8</f>
        <v>4</v>
      </c>
      <c r="R8" s="21">
        <f>Q8*849</f>
        <v>3396</v>
      </c>
      <c r="S8" s="21">
        <f>J8</f>
        <v>1</v>
      </c>
      <c r="T8" s="21">
        <f>S8*1713</f>
        <v>1713</v>
      </c>
      <c r="U8" s="21">
        <v>10</v>
      </c>
      <c r="V8" s="25">
        <f>U8*166</f>
        <v>1660</v>
      </c>
      <c r="W8" s="21">
        <v>0</v>
      </c>
      <c r="X8" s="25">
        <f>W8*355</f>
        <v>0</v>
      </c>
      <c r="Y8" s="21">
        <v>0</v>
      </c>
      <c r="Z8" s="25">
        <f>Y8*568</f>
        <v>0</v>
      </c>
      <c r="AA8" s="25">
        <f>P8+R8+T8+V8+X8+Z8</f>
        <v>6769</v>
      </c>
      <c r="AB8" s="21">
        <f>D8+E8</f>
        <v>23329</v>
      </c>
      <c r="AC8" s="40" t="s">
        <v>20</v>
      </c>
    </row>
    <row r="9" s="2" customFormat="1" ht="21" customHeight="1" spans="1:29">
      <c r="A9" s="19">
        <v>2</v>
      </c>
      <c r="B9" s="23" t="s">
        <v>21</v>
      </c>
      <c r="C9" s="21">
        <f t="shared" ref="C9:C25" si="0">O9+Q9+S9+U9+W9+Y9</f>
        <v>6</v>
      </c>
      <c r="D9" s="22">
        <f t="shared" ref="D9:D26" si="1">N9+AA9</f>
        <v>16866</v>
      </c>
      <c r="E9" s="22"/>
      <c r="F9" s="22"/>
      <c r="G9" s="22">
        <f t="shared" ref="G9:G25" si="2">F9*1242</f>
        <v>0</v>
      </c>
      <c r="H9" s="22">
        <v>1</v>
      </c>
      <c r="I9" s="22">
        <f t="shared" ref="I9:I25" si="3">H9*1242</f>
        <v>1242</v>
      </c>
      <c r="J9" s="22">
        <v>5</v>
      </c>
      <c r="K9" s="22">
        <f t="shared" ref="K9:K25" si="4">J9*1242</f>
        <v>6210</v>
      </c>
      <c r="L9" s="22">
        <f>U9+W9+Y9</f>
        <v>0</v>
      </c>
      <c r="M9" s="22">
        <f t="shared" ref="M9:M25" si="5">1035*L9</f>
        <v>0</v>
      </c>
      <c r="N9" s="22">
        <f t="shared" ref="N9:N25" si="6">G9+I9+K9+M9</f>
        <v>7452</v>
      </c>
      <c r="O9" s="21">
        <f t="shared" ref="O9:O25" si="7">F9</f>
        <v>0</v>
      </c>
      <c r="P9" s="21">
        <f t="shared" ref="P9:P25" si="8">O9*199</f>
        <v>0</v>
      </c>
      <c r="Q9" s="21">
        <f t="shared" ref="Q9:Q25" si="9">H9</f>
        <v>1</v>
      </c>
      <c r="R9" s="21">
        <f t="shared" ref="R9:R25" si="10">Q9*849</f>
        <v>849</v>
      </c>
      <c r="S9" s="21">
        <f t="shared" ref="S9:S25" si="11">J9</f>
        <v>5</v>
      </c>
      <c r="T9" s="21">
        <f t="shared" ref="T9:T25" si="12">S9*1713</f>
        <v>8565</v>
      </c>
      <c r="U9" s="21">
        <v>0</v>
      </c>
      <c r="V9" s="25">
        <f t="shared" ref="V9:V25" si="13">U9*166</f>
        <v>0</v>
      </c>
      <c r="W9" s="21">
        <v>0</v>
      </c>
      <c r="X9" s="25">
        <f t="shared" ref="X9:X25" si="14">W9*355</f>
        <v>0</v>
      </c>
      <c r="Y9" s="21">
        <v>0</v>
      </c>
      <c r="Z9" s="25">
        <f t="shared" ref="Z9:Z25" si="15">Y9*568</f>
        <v>0</v>
      </c>
      <c r="AA9" s="25">
        <f t="shared" ref="AA9:AA25" si="16">P9+R9+T9+V9+X9+Z9</f>
        <v>9414</v>
      </c>
      <c r="AB9" s="21">
        <f t="shared" ref="AB9:AB26" si="17">D9+E9</f>
        <v>16866</v>
      </c>
      <c r="AC9" s="41" t="s">
        <v>20</v>
      </c>
    </row>
    <row r="10" s="2" customFormat="1" ht="18" customHeight="1" spans="1:29">
      <c r="A10" s="19">
        <v>3</v>
      </c>
      <c r="B10" s="20" t="s">
        <v>22</v>
      </c>
      <c r="C10" s="21">
        <f t="shared" si="0"/>
        <v>43</v>
      </c>
      <c r="D10" s="22">
        <f t="shared" si="1"/>
        <v>62167</v>
      </c>
      <c r="E10" s="24"/>
      <c r="F10" s="25">
        <v>0</v>
      </c>
      <c r="G10" s="22">
        <f t="shared" si="2"/>
        <v>0</v>
      </c>
      <c r="H10" s="25">
        <v>0</v>
      </c>
      <c r="I10" s="22">
        <f t="shared" si="3"/>
        <v>0</v>
      </c>
      <c r="J10" s="25">
        <v>6</v>
      </c>
      <c r="K10" s="22">
        <f t="shared" si="4"/>
        <v>7452</v>
      </c>
      <c r="L10" s="22">
        <v>37</v>
      </c>
      <c r="M10" s="22">
        <f t="shared" si="5"/>
        <v>38295</v>
      </c>
      <c r="N10" s="22">
        <f t="shared" si="6"/>
        <v>45747</v>
      </c>
      <c r="O10" s="21">
        <f t="shared" si="7"/>
        <v>0</v>
      </c>
      <c r="P10" s="21">
        <f t="shared" si="8"/>
        <v>0</v>
      </c>
      <c r="Q10" s="21">
        <f t="shared" si="9"/>
        <v>0</v>
      </c>
      <c r="R10" s="21">
        <f t="shared" si="10"/>
        <v>0</v>
      </c>
      <c r="S10" s="21">
        <v>6</v>
      </c>
      <c r="T10" s="21">
        <f t="shared" si="12"/>
        <v>10278</v>
      </c>
      <c r="U10" s="25">
        <v>37</v>
      </c>
      <c r="V10" s="25">
        <f t="shared" si="13"/>
        <v>6142</v>
      </c>
      <c r="W10" s="25">
        <v>0</v>
      </c>
      <c r="X10" s="25">
        <f t="shared" si="14"/>
        <v>0</v>
      </c>
      <c r="Y10" s="25">
        <v>0</v>
      </c>
      <c r="Z10" s="25">
        <f t="shared" si="15"/>
        <v>0</v>
      </c>
      <c r="AA10" s="25">
        <f t="shared" si="16"/>
        <v>16420</v>
      </c>
      <c r="AB10" s="21">
        <f t="shared" si="17"/>
        <v>62167</v>
      </c>
      <c r="AC10" s="39"/>
    </row>
    <row r="11" s="2" customFormat="1" ht="18" customHeight="1" spans="1:29">
      <c r="A11" s="19">
        <v>4</v>
      </c>
      <c r="B11" s="20" t="s">
        <v>23</v>
      </c>
      <c r="C11" s="21">
        <f t="shared" si="0"/>
        <v>27</v>
      </c>
      <c r="D11" s="22">
        <f t="shared" si="1"/>
        <v>38579</v>
      </c>
      <c r="E11" s="22"/>
      <c r="F11" s="22">
        <v>0</v>
      </c>
      <c r="G11" s="22">
        <f t="shared" si="2"/>
        <v>0</v>
      </c>
      <c r="H11" s="22">
        <v>1</v>
      </c>
      <c r="I11" s="22">
        <f t="shared" si="3"/>
        <v>1242</v>
      </c>
      <c r="J11" s="22">
        <v>3</v>
      </c>
      <c r="K11" s="22">
        <f t="shared" si="4"/>
        <v>3726</v>
      </c>
      <c r="L11" s="22">
        <v>23</v>
      </c>
      <c r="M11" s="22">
        <f t="shared" si="5"/>
        <v>23805</v>
      </c>
      <c r="N11" s="22">
        <f t="shared" si="6"/>
        <v>28773</v>
      </c>
      <c r="O11" s="21">
        <f t="shared" si="7"/>
        <v>0</v>
      </c>
      <c r="P11" s="21">
        <f t="shared" si="8"/>
        <v>0</v>
      </c>
      <c r="Q11" s="21">
        <f t="shared" si="9"/>
        <v>1</v>
      </c>
      <c r="R11" s="21">
        <f t="shared" si="10"/>
        <v>849</v>
      </c>
      <c r="S11" s="21">
        <f t="shared" si="11"/>
        <v>3</v>
      </c>
      <c r="T11" s="21">
        <f t="shared" si="12"/>
        <v>5139</v>
      </c>
      <c r="U11" s="21">
        <v>23</v>
      </c>
      <c r="V11" s="25">
        <f t="shared" si="13"/>
        <v>3818</v>
      </c>
      <c r="W11" s="21">
        <v>0</v>
      </c>
      <c r="X11" s="25">
        <f t="shared" si="14"/>
        <v>0</v>
      </c>
      <c r="Y11" s="21">
        <v>0</v>
      </c>
      <c r="Z11" s="25">
        <f t="shared" si="15"/>
        <v>0</v>
      </c>
      <c r="AA11" s="25">
        <f t="shared" si="16"/>
        <v>9806</v>
      </c>
      <c r="AB11" s="21">
        <f t="shared" si="17"/>
        <v>38579</v>
      </c>
      <c r="AC11" s="39"/>
    </row>
    <row r="12" s="3" customFormat="1" ht="18" customHeight="1" spans="1:32">
      <c r="A12" s="19">
        <v>5</v>
      </c>
      <c r="B12" s="20" t="s">
        <v>24</v>
      </c>
      <c r="C12" s="21">
        <f t="shared" si="0"/>
        <v>44</v>
      </c>
      <c r="D12" s="22">
        <f t="shared" si="1"/>
        <v>64258</v>
      </c>
      <c r="E12" s="22">
        <v>6210</v>
      </c>
      <c r="F12" s="22">
        <v>0</v>
      </c>
      <c r="G12" s="22">
        <f t="shared" si="2"/>
        <v>0</v>
      </c>
      <c r="H12" s="22">
        <v>1</v>
      </c>
      <c r="I12" s="22">
        <f t="shared" si="3"/>
        <v>1242</v>
      </c>
      <c r="J12" s="22">
        <v>6</v>
      </c>
      <c r="K12" s="22">
        <f t="shared" si="4"/>
        <v>7452</v>
      </c>
      <c r="L12" s="22">
        <v>37</v>
      </c>
      <c r="M12" s="22">
        <f t="shared" si="5"/>
        <v>38295</v>
      </c>
      <c r="N12" s="22">
        <f t="shared" si="6"/>
        <v>46989</v>
      </c>
      <c r="O12" s="21">
        <f t="shared" si="7"/>
        <v>0</v>
      </c>
      <c r="P12" s="21">
        <f t="shared" si="8"/>
        <v>0</v>
      </c>
      <c r="Q12" s="21">
        <f t="shared" si="9"/>
        <v>1</v>
      </c>
      <c r="R12" s="21">
        <f t="shared" si="10"/>
        <v>849</v>
      </c>
      <c r="S12" s="21">
        <f t="shared" si="11"/>
        <v>6</v>
      </c>
      <c r="T12" s="21">
        <f t="shared" si="12"/>
        <v>10278</v>
      </c>
      <c r="U12" s="21">
        <v>37</v>
      </c>
      <c r="V12" s="25">
        <f t="shared" si="13"/>
        <v>6142</v>
      </c>
      <c r="W12" s="21">
        <v>0</v>
      </c>
      <c r="X12" s="25">
        <f t="shared" si="14"/>
        <v>0</v>
      </c>
      <c r="Y12" s="21">
        <v>0</v>
      </c>
      <c r="Z12" s="25">
        <f t="shared" si="15"/>
        <v>0</v>
      </c>
      <c r="AA12" s="25">
        <f t="shared" si="16"/>
        <v>17269</v>
      </c>
      <c r="AB12" s="21">
        <f t="shared" si="17"/>
        <v>70468</v>
      </c>
      <c r="AC12" s="39"/>
      <c r="AE12" s="2"/>
      <c r="AF12" s="2"/>
    </row>
    <row r="13" s="2" customFormat="1" ht="18" customHeight="1" spans="1:29">
      <c r="A13" s="19">
        <v>6</v>
      </c>
      <c r="B13" s="20" t="s">
        <v>25</v>
      </c>
      <c r="C13" s="21">
        <f t="shared" si="0"/>
        <v>128</v>
      </c>
      <c r="D13" s="22">
        <f t="shared" si="1"/>
        <v>173152</v>
      </c>
      <c r="E13" s="25"/>
      <c r="F13" s="22">
        <v>0</v>
      </c>
      <c r="G13" s="22">
        <f t="shared" si="2"/>
        <v>0</v>
      </c>
      <c r="H13" s="22">
        <v>10</v>
      </c>
      <c r="I13" s="22">
        <f t="shared" si="3"/>
        <v>12420</v>
      </c>
      <c r="J13" s="22">
        <v>6</v>
      </c>
      <c r="K13" s="22">
        <f t="shared" si="4"/>
        <v>7452</v>
      </c>
      <c r="L13" s="22">
        <v>112</v>
      </c>
      <c r="M13" s="22">
        <f t="shared" si="5"/>
        <v>115920</v>
      </c>
      <c r="N13" s="22">
        <f t="shared" si="6"/>
        <v>135792</v>
      </c>
      <c r="O13" s="21">
        <f t="shared" si="7"/>
        <v>0</v>
      </c>
      <c r="P13" s="21">
        <f t="shared" si="8"/>
        <v>0</v>
      </c>
      <c r="Q13" s="21">
        <f t="shared" si="9"/>
        <v>10</v>
      </c>
      <c r="R13" s="21">
        <f t="shared" si="10"/>
        <v>8490</v>
      </c>
      <c r="S13" s="21">
        <f t="shared" si="11"/>
        <v>6</v>
      </c>
      <c r="T13" s="21">
        <f t="shared" si="12"/>
        <v>10278</v>
      </c>
      <c r="U13" s="21">
        <v>112</v>
      </c>
      <c r="V13" s="25">
        <f t="shared" si="13"/>
        <v>18592</v>
      </c>
      <c r="W13" s="21">
        <v>0</v>
      </c>
      <c r="X13" s="25">
        <f t="shared" si="14"/>
        <v>0</v>
      </c>
      <c r="Y13" s="21">
        <v>0</v>
      </c>
      <c r="Z13" s="25">
        <f t="shared" si="15"/>
        <v>0</v>
      </c>
      <c r="AA13" s="25">
        <f t="shared" si="16"/>
        <v>37360</v>
      </c>
      <c r="AB13" s="21">
        <f t="shared" si="17"/>
        <v>173152</v>
      </c>
      <c r="AC13" s="40"/>
    </row>
    <row r="14" s="2" customFormat="1" ht="18" customHeight="1" spans="1:29">
      <c r="A14" s="19">
        <v>7</v>
      </c>
      <c r="B14" s="20" t="s">
        <v>26</v>
      </c>
      <c r="C14" s="21">
        <f t="shared" si="0"/>
        <v>15</v>
      </c>
      <c r="D14" s="22">
        <f t="shared" si="1"/>
        <v>19769</v>
      </c>
      <c r="E14" s="22"/>
      <c r="F14" s="22">
        <v>0</v>
      </c>
      <c r="G14" s="22">
        <f t="shared" si="2"/>
        <v>0</v>
      </c>
      <c r="H14" s="22">
        <v>0</v>
      </c>
      <c r="I14" s="22">
        <f t="shared" si="3"/>
        <v>0</v>
      </c>
      <c r="J14" s="22">
        <v>1</v>
      </c>
      <c r="K14" s="22">
        <f t="shared" si="4"/>
        <v>1242</v>
      </c>
      <c r="L14" s="22">
        <v>14</v>
      </c>
      <c r="M14" s="22">
        <f t="shared" si="5"/>
        <v>14490</v>
      </c>
      <c r="N14" s="22">
        <f t="shared" si="6"/>
        <v>15732</v>
      </c>
      <c r="O14" s="21">
        <f t="shared" si="7"/>
        <v>0</v>
      </c>
      <c r="P14" s="21">
        <f t="shared" si="8"/>
        <v>0</v>
      </c>
      <c r="Q14" s="21">
        <f t="shared" si="9"/>
        <v>0</v>
      </c>
      <c r="R14" s="21">
        <f t="shared" si="10"/>
        <v>0</v>
      </c>
      <c r="S14" s="21">
        <v>1</v>
      </c>
      <c r="T14" s="21">
        <f t="shared" si="12"/>
        <v>1713</v>
      </c>
      <c r="U14" s="21">
        <v>14</v>
      </c>
      <c r="V14" s="25">
        <f t="shared" si="13"/>
        <v>2324</v>
      </c>
      <c r="W14" s="21">
        <v>0</v>
      </c>
      <c r="X14" s="25">
        <f t="shared" si="14"/>
        <v>0</v>
      </c>
      <c r="Y14" s="21">
        <v>0</v>
      </c>
      <c r="Z14" s="25">
        <f t="shared" si="15"/>
        <v>0</v>
      </c>
      <c r="AA14" s="25">
        <f t="shared" si="16"/>
        <v>4037</v>
      </c>
      <c r="AB14" s="21">
        <f t="shared" si="17"/>
        <v>19769</v>
      </c>
      <c r="AC14" s="40"/>
    </row>
    <row r="15" s="2" customFormat="1" ht="18" customHeight="1" spans="1:29">
      <c r="A15" s="19">
        <v>8</v>
      </c>
      <c r="B15" s="20" t="s">
        <v>27</v>
      </c>
      <c r="C15" s="21">
        <f t="shared" si="0"/>
        <v>94</v>
      </c>
      <c r="D15" s="22">
        <f t="shared" si="1"/>
        <v>123418</v>
      </c>
      <c r="E15" s="26"/>
      <c r="F15" s="22">
        <v>0</v>
      </c>
      <c r="G15" s="22">
        <f t="shared" si="2"/>
        <v>0</v>
      </c>
      <c r="H15" s="22">
        <v>0</v>
      </c>
      <c r="I15" s="22">
        <f t="shared" si="3"/>
        <v>0</v>
      </c>
      <c r="J15" s="22">
        <v>6</v>
      </c>
      <c r="K15" s="22">
        <f t="shared" si="4"/>
        <v>7452</v>
      </c>
      <c r="L15" s="22">
        <v>88</v>
      </c>
      <c r="M15" s="22">
        <f t="shared" si="5"/>
        <v>91080</v>
      </c>
      <c r="N15" s="22">
        <f t="shared" si="6"/>
        <v>98532</v>
      </c>
      <c r="O15" s="21">
        <f t="shared" si="7"/>
        <v>0</v>
      </c>
      <c r="P15" s="21">
        <f t="shared" si="8"/>
        <v>0</v>
      </c>
      <c r="Q15" s="21">
        <f t="shared" si="9"/>
        <v>0</v>
      </c>
      <c r="R15" s="21">
        <f t="shared" si="10"/>
        <v>0</v>
      </c>
      <c r="S15" s="21">
        <f t="shared" si="11"/>
        <v>6</v>
      </c>
      <c r="T15" s="21">
        <f t="shared" si="12"/>
        <v>10278</v>
      </c>
      <c r="U15" s="21">
        <v>88</v>
      </c>
      <c r="V15" s="25">
        <f t="shared" si="13"/>
        <v>14608</v>
      </c>
      <c r="W15" s="21">
        <v>0</v>
      </c>
      <c r="X15" s="25">
        <f t="shared" si="14"/>
        <v>0</v>
      </c>
      <c r="Y15" s="21">
        <v>0</v>
      </c>
      <c r="Z15" s="25">
        <f t="shared" si="15"/>
        <v>0</v>
      </c>
      <c r="AA15" s="25">
        <f t="shared" si="16"/>
        <v>24886</v>
      </c>
      <c r="AB15" s="21">
        <f t="shared" si="17"/>
        <v>123418</v>
      </c>
      <c r="AC15" s="39"/>
    </row>
    <row r="16" s="2" customFormat="1" ht="18" customHeight="1" spans="1:29">
      <c r="A16" s="19">
        <v>9</v>
      </c>
      <c r="B16" s="20" t="s">
        <v>28</v>
      </c>
      <c r="C16" s="21">
        <f t="shared" si="0"/>
        <v>33</v>
      </c>
      <c r="D16" s="22">
        <f t="shared" si="1"/>
        <v>45135</v>
      </c>
      <c r="E16" s="22"/>
      <c r="F16" s="22">
        <v>1</v>
      </c>
      <c r="G16" s="22">
        <f t="shared" si="2"/>
        <v>1242</v>
      </c>
      <c r="H16" s="22">
        <v>0</v>
      </c>
      <c r="I16" s="22">
        <f t="shared" si="3"/>
        <v>0</v>
      </c>
      <c r="J16" s="22">
        <v>3</v>
      </c>
      <c r="K16" s="22">
        <f t="shared" si="4"/>
        <v>3726</v>
      </c>
      <c r="L16" s="22">
        <v>29</v>
      </c>
      <c r="M16" s="22">
        <f t="shared" si="5"/>
        <v>30015</v>
      </c>
      <c r="N16" s="22">
        <f t="shared" si="6"/>
        <v>34983</v>
      </c>
      <c r="O16" s="21">
        <f t="shared" si="7"/>
        <v>1</v>
      </c>
      <c r="P16" s="21">
        <f t="shared" si="8"/>
        <v>199</v>
      </c>
      <c r="Q16" s="21">
        <f t="shared" si="9"/>
        <v>0</v>
      </c>
      <c r="R16" s="21">
        <f t="shared" si="10"/>
        <v>0</v>
      </c>
      <c r="S16" s="21">
        <f t="shared" si="11"/>
        <v>3</v>
      </c>
      <c r="T16" s="21">
        <f t="shared" si="12"/>
        <v>5139</v>
      </c>
      <c r="U16" s="21">
        <v>29</v>
      </c>
      <c r="V16" s="25">
        <f t="shared" si="13"/>
        <v>4814</v>
      </c>
      <c r="W16" s="21">
        <v>0</v>
      </c>
      <c r="X16" s="25">
        <f t="shared" si="14"/>
        <v>0</v>
      </c>
      <c r="Y16" s="21">
        <v>0</v>
      </c>
      <c r="Z16" s="25">
        <f t="shared" si="15"/>
        <v>0</v>
      </c>
      <c r="AA16" s="25">
        <f t="shared" si="16"/>
        <v>10152</v>
      </c>
      <c r="AB16" s="21">
        <f t="shared" si="17"/>
        <v>45135</v>
      </c>
      <c r="AC16" s="39"/>
    </row>
    <row r="17" s="2" customFormat="1" ht="21" customHeight="1" spans="1:29">
      <c r="A17" s="19">
        <v>10</v>
      </c>
      <c r="B17" s="20" t="s">
        <v>29</v>
      </c>
      <c r="C17" s="21">
        <f t="shared" si="0"/>
        <v>86</v>
      </c>
      <c r="D17" s="22">
        <f t="shared" si="1"/>
        <v>113212</v>
      </c>
      <c r="E17" s="22">
        <v>6210</v>
      </c>
      <c r="F17" s="22">
        <v>1</v>
      </c>
      <c r="G17" s="22">
        <f t="shared" si="2"/>
        <v>1242</v>
      </c>
      <c r="H17" s="22">
        <v>3</v>
      </c>
      <c r="I17" s="22">
        <f t="shared" si="3"/>
        <v>3726</v>
      </c>
      <c r="J17" s="22">
        <v>4</v>
      </c>
      <c r="K17" s="22">
        <f t="shared" si="4"/>
        <v>4968</v>
      </c>
      <c r="L17" s="22">
        <v>78</v>
      </c>
      <c r="M17" s="22">
        <f t="shared" si="5"/>
        <v>80730</v>
      </c>
      <c r="N17" s="22">
        <f t="shared" si="6"/>
        <v>90666</v>
      </c>
      <c r="O17" s="21">
        <v>1</v>
      </c>
      <c r="P17" s="21">
        <f t="shared" si="8"/>
        <v>199</v>
      </c>
      <c r="Q17" s="21">
        <f t="shared" si="9"/>
        <v>3</v>
      </c>
      <c r="R17" s="21">
        <f t="shared" si="10"/>
        <v>2547</v>
      </c>
      <c r="S17" s="21">
        <v>4</v>
      </c>
      <c r="T17" s="21">
        <f t="shared" si="12"/>
        <v>6852</v>
      </c>
      <c r="U17" s="21">
        <v>78</v>
      </c>
      <c r="V17" s="25">
        <f t="shared" si="13"/>
        <v>12948</v>
      </c>
      <c r="W17" s="21">
        <v>0</v>
      </c>
      <c r="X17" s="25">
        <f t="shared" si="14"/>
        <v>0</v>
      </c>
      <c r="Y17" s="21">
        <v>0</v>
      </c>
      <c r="Z17" s="25">
        <f t="shared" si="15"/>
        <v>0</v>
      </c>
      <c r="AA17" s="25">
        <f t="shared" si="16"/>
        <v>22546</v>
      </c>
      <c r="AB17" s="21">
        <f t="shared" si="17"/>
        <v>119422</v>
      </c>
      <c r="AC17" s="40"/>
    </row>
    <row r="18" s="2" customFormat="1" ht="18" customHeight="1" spans="1:29">
      <c r="A18" s="19">
        <v>11</v>
      </c>
      <c r="B18" s="20" t="s">
        <v>30</v>
      </c>
      <c r="C18" s="21">
        <f t="shared" si="0"/>
        <v>89</v>
      </c>
      <c r="D18" s="22">
        <f t="shared" si="1"/>
        <v>120297</v>
      </c>
      <c r="E18" s="22"/>
      <c r="F18" s="22">
        <v>1</v>
      </c>
      <c r="G18" s="22">
        <f t="shared" si="2"/>
        <v>1242</v>
      </c>
      <c r="H18" s="22">
        <v>1</v>
      </c>
      <c r="I18" s="22">
        <f t="shared" si="3"/>
        <v>1242</v>
      </c>
      <c r="J18" s="22">
        <v>7</v>
      </c>
      <c r="K18" s="22">
        <f t="shared" si="4"/>
        <v>8694</v>
      </c>
      <c r="L18" s="22">
        <v>80</v>
      </c>
      <c r="M18" s="22">
        <f t="shared" si="5"/>
        <v>82800</v>
      </c>
      <c r="N18" s="22">
        <f t="shared" si="6"/>
        <v>93978</v>
      </c>
      <c r="O18" s="21">
        <v>1</v>
      </c>
      <c r="P18" s="21">
        <f t="shared" si="8"/>
        <v>199</v>
      </c>
      <c r="Q18" s="21">
        <f t="shared" si="9"/>
        <v>1</v>
      </c>
      <c r="R18" s="21">
        <f t="shared" si="10"/>
        <v>849</v>
      </c>
      <c r="S18" s="21">
        <v>7</v>
      </c>
      <c r="T18" s="21">
        <f t="shared" si="12"/>
        <v>11991</v>
      </c>
      <c r="U18" s="21">
        <v>80</v>
      </c>
      <c r="V18" s="25">
        <f t="shared" si="13"/>
        <v>13280</v>
      </c>
      <c r="W18" s="21">
        <v>0</v>
      </c>
      <c r="X18" s="25">
        <f t="shared" si="14"/>
        <v>0</v>
      </c>
      <c r="Y18" s="21">
        <v>0</v>
      </c>
      <c r="Z18" s="25">
        <f t="shared" si="15"/>
        <v>0</v>
      </c>
      <c r="AA18" s="25">
        <f t="shared" si="16"/>
        <v>26319</v>
      </c>
      <c r="AB18" s="21">
        <f t="shared" si="17"/>
        <v>120297</v>
      </c>
      <c r="AC18" s="39"/>
    </row>
    <row r="19" s="2" customFormat="1" ht="18" customHeight="1" spans="1:29">
      <c r="A19" s="19">
        <v>12</v>
      </c>
      <c r="B19" s="20" t="s">
        <v>31</v>
      </c>
      <c r="C19" s="21">
        <f t="shared" si="0"/>
        <v>26</v>
      </c>
      <c r="D19" s="22">
        <f t="shared" si="1"/>
        <v>35624</v>
      </c>
      <c r="E19" s="22"/>
      <c r="F19" s="22">
        <v>0</v>
      </c>
      <c r="G19" s="22">
        <f t="shared" si="2"/>
        <v>0</v>
      </c>
      <c r="H19" s="22">
        <v>1</v>
      </c>
      <c r="I19" s="22">
        <f t="shared" si="3"/>
        <v>1242</v>
      </c>
      <c r="J19" s="22">
        <v>2</v>
      </c>
      <c r="K19" s="22">
        <f t="shared" si="4"/>
        <v>2484</v>
      </c>
      <c r="L19" s="22">
        <v>23</v>
      </c>
      <c r="M19" s="22">
        <f t="shared" si="5"/>
        <v>23805</v>
      </c>
      <c r="N19" s="22">
        <f t="shared" si="6"/>
        <v>27531</v>
      </c>
      <c r="O19" s="21">
        <f t="shared" si="7"/>
        <v>0</v>
      </c>
      <c r="P19" s="21">
        <f t="shared" si="8"/>
        <v>0</v>
      </c>
      <c r="Q19" s="21">
        <f t="shared" si="9"/>
        <v>1</v>
      </c>
      <c r="R19" s="21">
        <f t="shared" si="10"/>
        <v>849</v>
      </c>
      <c r="S19" s="21">
        <f t="shared" si="11"/>
        <v>2</v>
      </c>
      <c r="T19" s="21">
        <f t="shared" si="12"/>
        <v>3426</v>
      </c>
      <c r="U19" s="21">
        <v>23</v>
      </c>
      <c r="V19" s="25">
        <f t="shared" si="13"/>
        <v>3818</v>
      </c>
      <c r="W19" s="21">
        <v>0</v>
      </c>
      <c r="X19" s="25">
        <f t="shared" si="14"/>
        <v>0</v>
      </c>
      <c r="Y19" s="21">
        <v>0</v>
      </c>
      <c r="Z19" s="25">
        <f t="shared" si="15"/>
        <v>0</v>
      </c>
      <c r="AA19" s="25">
        <f t="shared" si="16"/>
        <v>8093</v>
      </c>
      <c r="AB19" s="21">
        <f t="shared" si="17"/>
        <v>35624</v>
      </c>
      <c r="AC19" s="39"/>
    </row>
    <row r="20" s="2" customFormat="1" ht="21" customHeight="1" spans="1:29">
      <c r="A20" s="19">
        <v>13</v>
      </c>
      <c r="B20" s="27" t="s">
        <v>32</v>
      </c>
      <c r="C20" s="21">
        <f t="shared" si="0"/>
        <v>11</v>
      </c>
      <c r="D20" s="22">
        <f t="shared" si="1"/>
        <v>15855</v>
      </c>
      <c r="E20" s="22"/>
      <c r="F20" s="22">
        <v>0</v>
      </c>
      <c r="G20" s="22">
        <f t="shared" si="2"/>
        <v>0</v>
      </c>
      <c r="H20" s="22">
        <v>1</v>
      </c>
      <c r="I20" s="22">
        <f t="shared" si="3"/>
        <v>1242</v>
      </c>
      <c r="J20" s="22">
        <v>1</v>
      </c>
      <c r="K20" s="22">
        <f t="shared" si="4"/>
        <v>1242</v>
      </c>
      <c r="L20" s="22">
        <v>9</v>
      </c>
      <c r="M20" s="22">
        <f t="shared" si="5"/>
        <v>9315</v>
      </c>
      <c r="N20" s="22">
        <f t="shared" si="6"/>
        <v>11799</v>
      </c>
      <c r="O20" s="21">
        <f t="shared" si="7"/>
        <v>0</v>
      </c>
      <c r="P20" s="21">
        <f t="shared" si="8"/>
        <v>0</v>
      </c>
      <c r="Q20" s="21">
        <f t="shared" si="9"/>
        <v>1</v>
      </c>
      <c r="R20" s="21">
        <f t="shared" si="10"/>
        <v>849</v>
      </c>
      <c r="S20" s="21">
        <f t="shared" si="11"/>
        <v>1</v>
      </c>
      <c r="T20" s="21">
        <f t="shared" si="12"/>
        <v>1713</v>
      </c>
      <c r="U20" s="21">
        <v>9</v>
      </c>
      <c r="V20" s="25">
        <f t="shared" si="13"/>
        <v>1494</v>
      </c>
      <c r="W20" s="21">
        <v>0</v>
      </c>
      <c r="X20" s="25">
        <f t="shared" si="14"/>
        <v>0</v>
      </c>
      <c r="Y20" s="21">
        <v>0</v>
      </c>
      <c r="Z20" s="25">
        <f t="shared" si="15"/>
        <v>0</v>
      </c>
      <c r="AA20" s="25">
        <f t="shared" si="16"/>
        <v>4056</v>
      </c>
      <c r="AB20" s="21">
        <f t="shared" si="17"/>
        <v>15855</v>
      </c>
      <c r="AC20" s="39"/>
    </row>
    <row r="21" s="2" customFormat="1" ht="22" customHeight="1" spans="1:29">
      <c r="A21" s="19">
        <v>14</v>
      </c>
      <c r="B21" s="20" t="s">
        <v>33</v>
      </c>
      <c r="C21" s="21">
        <f t="shared" si="0"/>
        <v>113</v>
      </c>
      <c r="D21" s="22">
        <f t="shared" si="1"/>
        <v>150159</v>
      </c>
      <c r="E21" s="22"/>
      <c r="F21" s="22">
        <v>5</v>
      </c>
      <c r="G21" s="22">
        <f t="shared" si="2"/>
        <v>6210</v>
      </c>
      <c r="H21" s="22">
        <v>7</v>
      </c>
      <c r="I21" s="22">
        <f t="shared" si="3"/>
        <v>8694</v>
      </c>
      <c r="J21" s="22">
        <v>4</v>
      </c>
      <c r="K21" s="22">
        <f t="shared" si="4"/>
        <v>4968</v>
      </c>
      <c r="L21" s="22">
        <v>97</v>
      </c>
      <c r="M21" s="22">
        <f t="shared" si="5"/>
        <v>100395</v>
      </c>
      <c r="N21" s="22">
        <f t="shared" si="6"/>
        <v>120267</v>
      </c>
      <c r="O21" s="21">
        <f t="shared" si="7"/>
        <v>5</v>
      </c>
      <c r="P21" s="21">
        <f t="shared" si="8"/>
        <v>995</v>
      </c>
      <c r="Q21" s="21">
        <f t="shared" si="9"/>
        <v>7</v>
      </c>
      <c r="R21" s="21">
        <f t="shared" si="10"/>
        <v>5943</v>
      </c>
      <c r="S21" s="21">
        <v>4</v>
      </c>
      <c r="T21" s="21">
        <f t="shared" si="12"/>
        <v>6852</v>
      </c>
      <c r="U21" s="21">
        <v>97</v>
      </c>
      <c r="V21" s="25">
        <f t="shared" si="13"/>
        <v>16102</v>
      </c>
      <c r="W21" s="21">
        <v>0</v>
      </c>
      <c r="X21" s="25">
        <f t="shared" si="14"/>
        <v>0</v>
      </c>
      <c r="Y21" s="21">
        <v>0</v>
      </c>
      <c r="Z21" s="25">
        <f t="shared" si="15"/>
        <v>0</v>
      </c>
      <c r="AA21" s="25">
        <f t="shared" si="16"/>
        <v>29892</v>
      </c>
      <c r="AB21" s="21">
        <f t="shared" si="17"/>
        <v>150159</v>
      </c>
      <c r="AC21" s="40"/>
    </row>
    <row r="22" s="2" customFormat="1" ht="18" customHeight="1" spans="1:29">
      <c r="A22" s="19">
        <v>15</v>
      </c>
      <c r="B22" s="20" t="s">
        <v>34</v>
      </c>
      <c r="C22" s="21">
        <f t="shared" si="0"/>
        <v>63</v>
      </c>
      <c r="D22" s="22">
        <f t="shared" si="1"/>
        <v>97697</v>
      </c>
      <c r="E22" s="22">
        <v>6210</v>
      </c>
      <c r="F22" s="22">
        <v>4</v>
      </c>
      <c r="G22" s="22">
        <f t="shared" si="2"/>
        <v>4968</v>
      </c>
      <c r="H22" s="22">
        <v>2</v>
      </c>
      <c r="I22" s="22">
        <f t="shared" si="3"/>
        <v>2484</v>
      </c>
      <c r="J22" s="22">
        <v>11</v>
      </c>
      <c r="K22" s="22">
        <f t="shared" si="4"/>
        <v>13662</v>
      </c>
      <c r="L22" s="22">
        <v>46</v>
      </c>
      <c r="M22" s="22">
        <f t="shared" si="5"/>
        <v>47610</v>
      </c>
      <c r="N22" s="22">
        <f t="shared" si="6"/>
        <v>68724</v>
      </c>
      <c r="O22" s="21">
        <f t="shared" si="7"/>
        <v>4</v>
      </c>
      <c r="P22" s="21">
        <f t="shared" si="8"/>
        <v>796</v>
      </c>
      <c r="Q22" s="21">
        <f t="shared" si="9"/>
        <v>2</v>
      </c>
      <c r="R22" s="21">
        <f t="shared" si="10"/>
        <v>1698</v>
      </c>
      <c r="S22" s="21">
        <f t="shared" si="11"/>
        <v>11</v>
      </c>
      <c r="T22" s="21">
        <f t="shared" si="12"/>
        <v>18843</v>
      </c>
      <c r="U22" s="21">
        <v>46</v>
      </c>
      <c r="V22" s="25">
        <f t="shared" si="13"/>
        <v>7636</v>
      </c>
      <c r="W22" s="21">
        <v>0</v>
      </c>
      <c r="X22" s="25">
        <f t="shared" si="14"/>
        <v>0</v>
      </c>
      <c r="Y22" s="21">
        <v>0</v>
      </c>
      <c r="Z22" s="25">
        <f t="shared" si="15"/>
        <v>0</v>
      </c>
      <c r="AA22" s="25">
        <f t="shared" si="16"/>
        <v>28973</v>
      </c>
      <c r="AB22" s="21">
        <f t="shared" si="17"/>
        <v>103907</v>
      </c>
      <c r="AC22" s="39"/>
    </row>
    <row r="23" s="2" customFormat="1" ht="18" customHeight="1" spans="1:29">
      <c r="A23" s="19">
        <v>16</v>
      </c>
      <c r="B23" s="20" t="s">
        <v>35</v>
      </c>
      <c r="C23" s="21">
        <f t="shared" si="0"/>
        <v>59</v>
      </c>
      <c r="D23" s="22">
        <f t="shared" si="1"/>
        <v>83045</v>
      </c>
      <c r="E23" s="22">
        <v>6210</v>
      </c>
      <c r="F23" s="22">
        <v>3</v>
      </c>
      <c r="G23" s="22">
        <f t="shared" si="2"/>
        <v>3726</v>
      </c>
      <c r="H23" s="22">
        <v>5</v>
      </c>
      <c r="I23" s="22">
        <f t="shared" si="3"/>
        <v>6210</v>
      </c>
      <c r="J23" s="22">
        <v>4</v>
      </c>
      <c r="K23" s="22">
        <f t="shared" si="4"/>
        <v>4968</v>
      </c>
      <c r="L23" s="22">
        <v>47</v>
      </c>
      <c r="M23" s="22">
        <f t="shared" si="5"/>
        <v>48645</v>
      </c>
      <c r="N23" s="22">
        <f t="shared" si="6"/>
        <v>63549</v>
      </c>
      <c r="O23" s="21">
        <f t="shared" si="7"/>
        <v>3</v>
      </c>
      <c r="P23" s="21">
        <f t="shared" si="8"/>
        <v>597</v>
      </c>
      <c r="Q23" s="21">
        <v>5</v>
      </c>
      <c r="R23" s="21">
        <f t="shared" si="10"/>
        <v>4245</v>
      </c>
      <c r="S23" s="21">
        <f t="shared" si="11"/>
        <v>4</v>
      </c>
      <c r="T23" s="21">
        <f t="shared" si="12"/>
        <v>6852</v>
      </c>
      <c r="U23" s="21">
        <v>47</v>
      </c>
      <c r="V23" s="25">
        <f t="shared" si="13"/>
        <v>7802</v>
      </c>
      <c r="W23" s="21">
        <v>0</v>
      </c>
      <c r="X23" s="25">
        <f t="shared" si="14"/>
        <v>0</v>
      </c>
      <c r="Y23" s="21">
        <v>0</v>
      </c>
      <c r="Z23" s="25">
        <f t="shared" si="15"/>
        <v>0</v>
      </c>
      <c r="AA23" s="25">
        <f t="shared" si="16"/>
        <v>19496</v>
      </c>
      <c r="AB23" s="21">
        <f t="shared" si="17"/>
        <v>89255</v>
      </c>
      <c r="AC23" s="39"/>
    </row>
    <row r="24" s="2" customFormat="1" ht="18" customHeight="1" spans="1:29">
      <c r="A24" s="19">
        <v>17</v>
      </c>
      <c r="B24" s="20" t="s">
        <v>36</v>
      </c>
      <c r="C24" s="21">
        <f t="shared" si="0"/>
        <v>92</v>
      </c>
      <c r="D24" s="22">
        <f t="shared" si="1"/>
        <v>125946</v>
      </c>
      <c r="E24" s="22"/>
      <c r="F24" s="22">
        <v>2</v>
      </c>
      <c r="G24" s="22">
        <f t="shared" si="2"/>
        <v>2484</v>
      </c>
      <c r="H24" s="22">
        <v>7</v>
      </c>
      <c r="I24" s="22">
        <f t="shared" si="3"/>
        <v>8694</v>
      </c>
      <c r="J24" s="22">
        <v>4</v>
      </c>
      <c r="K24" s="22">
        <f t="shared" si="4"/>
        <v>4968</v>
      </c>
      <c r="L24" s="22">
        <v>79</v>
      </c>
      <c r="M24" s="22">
        <f t="shared" si="5"/>
        <v>81765</v>
      </c>
      <c r="N24" s="22">
        <f t="shared" si="6"/>
        <v>97911</v>
      </c>
      <c r="O24" s="21">
        <f t="shared" si="7"/>
        <v>2</v>
      </c>
      <c r="P24" s="21">
        <f t="shared" si="8"/>
        <v>398</v>
      </c>
      <c r="Q24" s="21">
        <v>5</v>
      </c>
      <c r="R24" s="21">
        <f t="shared" si="10"/>
        <v>4245</v>
      </c>
      <c r="S24" s="21">
        <v>6</v>
      </c>
      <c r="T24" s="21">
        <f t="shared" si="12"/>
        <v>10278</v>
      </c>
      <c r="U24" s="21">
        <v>79</v>
      </c>
      <c r="V24" s="25">
        <f t="shared" si="13"/>
        <v>13114</v>
      </c>
      <c r="W24" s="21">
        <v>0</v>
      </c>
      <c r="X24" s="25">
        <f t="shared" si="14"/>
        <v>0</v>
      </c>
      <c r="Y24" s="21">
        <v>0</v>
      </c>
      <c r="Z24" s="25">
        <f t="shared" si="15"/>
        <v>0</v>
      </c>
      <c r="AA24" s="25">
        <f t="shared" si="16"/>
        <v>28035</v>
      </c>
      <c r="AB24" s="21">
        <f t="shared" si="17"/>
        <v>125946</v>
      </c>
      <c r="AC24" s="40"/>
    </row>
    <row r="25" s="2" customFormat="1" ht="22" customHeight="1" spans="1:29">
      <c r="A25" s="19">
        <v>18</v>
      </c>
      <c r="B25" s="20" t="s">
        <v>37</v>
      </c>
      <c r="C25" s="21">
        <f t="shared" si="0"/>
        <v>143</v>
      </c>
      <c r="D25" s="22">
        <f t="shared" si="1"/>
        <v>186119</v>
      </c>
      <c r="E25" s="22"/>
      <c r="F25" s="22">
        <v>1</v>
      </c>
      <c r="G25" s="22">
        <f t="shared" si="2"/>
        <v>1242</v>
      </c>
      <c r="H25" s="22">
        <v>8</v>
      </c>
      <c r="I25" s="22">
        <f t="shared" si="3"/>
        <v>9936</v>
      </c>
      <c r="J25" s="22">
        <v>4</v>
      </c>
      <c r="K25" s="22">
        <f t="shared" si="4"/>
        <v>4968</v>
      </c>
      <c r="L25" s="22">
        <v>130</v>
      </c>
      <c r="M25" s="22">
        <f t="shared" si="5"/>
        <v>134550</v>
      </c>
      <c r="N25" s="22">
        <f t="shared" si="6"/>
        <v>150696</v>
      </c>
      <c r="O25" s="21">
        <f t="shared" si="7"/>
        <v>1</v>
      </c>
      <c r="P25" s="21">
        <f t="shared" si="8"/>
        <v>199</v>
      </c>
      <c r="Q25" s="21">
        <v>8</v>
      </c>
      <c r="R25" s="21">
        <f t="shared" si="10"/>
        <v>6792</v>
      </c>
      <c r="S25" s="21">
        <f t="shared" si="11"/>
        <v>4</v>
      </c>
      <c r="T25" s="21">
        <f t="shared" si="12"/>
        <v>6852</v>
      </c>
      <c r="U25" s="21">
        <f>L25</f>
        <v>130</v>
      </c>
      <c r="V25" s="25">
        <f t="shared" si="13"/>
        <v>21580</v>
      </c>
      <c r="W25" s="21">
        <v>0</v>
      </c>
      <c r="X25" s="25">
        <f t="shared" si="14"/>
        <v>0</v>
      </c>
      <c r="Y25" s="21">
        <v>0</v>
      </c>
      <c r="Z25" s="25">
        <f t="shared" si="15"/>
        <v>0</v>
      </c>
      <c r="AA25" s="25">
        <f t="shared" si="16"/>
        <v>35423</v>
      </c>
      <c r="AB25" s="21">
        <f t="shared" si="17"/>
        <v>186119</v>
      </c>
      <c r="AC25" s="40"/>
    </row>
    <row r="26" s="4" customFormat="1" ht="18" customHeight="1" spans="1:29">
      <c r="A26" s="19" t="s">
        <v>38</v>
      </c>
      <c r="B26" s="20"/>
      <c r="C26" s="21">
        <f>SUM(C7:C25)</f>
        <v>1176</v>
      </c>
      <c r="D26" s="22">
        <f t="shared" si="1"/>
        <v>1615072</v>
      </c>
      <c r="E26" s="21">
        <f>SUM(E7:E25)</f>
        <v>43470</v>
      </c>
      <c r="F26" s="21">
        <f t="shared" ref="F26:AB26" si="18">SUM(F7:F25)</f>
        <v>23</v>
      </c>
      <c r="G26" s="21">
        <f t="shared" si="18"/>
        <v>28566</v>
      </c>
      <c r="H26" s="21">
        <f t="shared" si="18"/>
        <v>58</v>
      </c>
      <c r="I26" s="21">
        <f t="shared" si="18"/>
        <v>72036</v>
      </c>
      <c r="J26" s="21">
        <f t="shared" si="18"/>
        <v>82</v>
      </c>
      <c r="K26" s="21">
        <f t="shared" si="18"/>
        <v>101844</v>
      </c>
      <c r="L26" s="21">
        <f t="shared" si="18"/>
        <v>1013</v>
      </c>
      <c r="M26" s="21">
        <f t="shared" si="18"/>
        <v>1048455</v>
      </c>
      <c r="N26" s="21">
        <f t="shared" si="18"/>
        <v>1250901</v>
      </c>
      <c r="O26" s="21">
        <f t="shared" si="18"/>
        <v>23</v>
      </c>
      <c r="P26" s="21">
        <f t="shared" si="18"/>
        <v>4577</v>
      </c>
      <c r="Q26" s="21">
        <f t="shared" si="18"/>
        <v>56</v>
      </c>
      <c r="R26" s="21">
        <f t="shared" si="18"/>
        <v>47544</v>
      </c>
      <c r="S26" s="21">
        <f t="shared" si="18"/>
        <v>84</v>
      </c>
      <c r="T26" s="21">
        <f t="shared" si="18"/>
        <v>143892</v>
      </c>
      <c r="U26" s="21">
        <f t="shared" si="18"/>
        <v>1013</v>
      </c>
      <c r="V26" s="21">
        <f t="shared" si="18"/>
        <v>168158</v>
      </c>
      <c r="W26" s="21">
        <f t="shared" si="18"/>
        <v>0</v>
      </c>
      <c r="X26" s="21">
        <f t="shared" si="18"/>
        <v>0</v>
      </c>
      <c r="Y26" s="21">
        <f t="shared" si="18"/>
        <v>0</v>
      </c>
      <c r="Z26" s="21">
        <f t="shared" si="18"/>
        <v>0</v>
      </c>
      <c r="AA26" s="21">
        <f t="shared" si="18"/>
        <v>364171</v>
      </c>
      <c r="AB26" s="21">
        <f t="shared" si="17"/>
        <v>1658542</v>
      </c>
      <c r="AC26" s="42"/>
    </row>
    <row r="27" s="5" customFormat="1" ht="18" customHeight="1" spans="1:29">
      <c r="A27" s="28"/>
      <c r="B27" s="29" t="s">
        <v>39</v>
      </c>
      <c r="C27" s="28"/>
      <c r="D27" s="28"/>
      <c r="E27" s="30"/>
      <c r="F27" s="31"/>
      <c r="G27" s="31"/>
      <c r="H27" s="31"/>
      <c r="I27" s="31"/>
      <c r="J27" s="31"/>
      <c r="K27" s="31" t="s">
        <v>40</v>
      </c>
      <c r="L27" s="31"/>
      <c r="M27" s="31"/>
      <c r="N27" s="31"/>
      <c r="O27" s="31"/>
      <c r="P27" s="31"/>
      <c r="Q27" s="34"/>
      <c r="R27" s="28"/>
      <c r="S27" s="28"/>
      <c r="T27" s="28" t="s">
        <v>41</v>
      </c>
      <c r="U27" s="28"/>
      <c r="V27" s="35"/>
      <c r="W27" s="31"/>
      <c r="X27" s="31"/>
      <c r="Y27" s="31"/>
      <c r="Z27" s="43" t="s">
        <v>42</v>
      </c>
      <c r="AA27" s="43"/>
      <c r="AB27" s="44"/>
      <c r="AC27" s="44"/>
    </row>
    <row r="28" spans="1:1">
      <c r="A28" s="32"/>
    </row>
    <row r="29" spans="1:1">
      <c r="A29" s="32"/>
    </row>
  </sheetData>
  <mergeCells count="30">
    <mergeCell ref="A1:B1"/>
    <mergeCell ref="C1:AC1"/>
    <mergeCell ref="A2:AC2"/>
    <mergeCell ref="F3:N3"/>
    <mergeCell ref="O3:AA3"/>
    <mergeCell ref="F4:K4"/>
    <mergeCell ref="O4:T4"/>
    <mergeCell ref="U4:Z4"/>
    <mergeCell ref="F5:G5"/>
    <mergeCell ref="H5:I5"/>
    <mergeCell ref="J5:K5"/>
    <mergeCell ref="O5:P5"/>
    <mergeCell ref="Q5:R5"/>
    <mergeCell ref="S5:T5"/>
    <mergeCell ref="U5:V5"/>
    <mergeCell ref="W5:X5"/>
    <mergeCell ref="Y5:Z5"/>
    <mergeCell ref="A26:B26"/>
    <mergeCell ref="Z27:AA27"/>
    <mergeCell ref="A3:A6"/>
    <mergeCell ref="A7:A8"/>
    <mergeCell ref="B3:B6"/>
    <mergeCell ref="C3:C6"/>
    <mergeCell ref="D3:D6"/>
    <mergeCell ref="E3:E6"/>
    <mergeCell ref="N4:N6"/>
    <mergeCell ref="AA4:AA6"/>
    <mergeCell ref="AB3:AB6"/>
    <mergeCell ref="AC3:AC6"/>
    <mergeCell ref="L4:M5"/>
  </mergeCells>
  <printOptions horizontalCentered="1"/>
  <pageMargins left="0.196527777777778" right="0.196527777777778" top="0.393055555555556" bottom="0.196527777777778" header="0.118055555555556" footer="0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2022-09-08T02:07:00Z</cp:lastPrinted>
  <dcterms:modified xsi:type="dcterms:W3CDTF">2024-02-06T01:18:32Z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E3C949BB99A447B0A8115078277AAF3D</vt:lpwstr>
  </property>
  <property fmtid="{D5CDD505-2E9C-101B-9397-08002B2CF9AE}" pid="4" name="KSOReadingLayout">
    <vt:bool>true</vt:bool>
  </property>
</Properties>
</file>