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<sst xmlns="http://schemas.openxmlformats.org/spreadsheetml/2006/main" count="229" uniqueCount="138">
  <si>
    <t>2025年3月连城县临时救助对象花名册</t>
  </si>
  <si>
    <t>连城县民政局</t>
  </si>
  <si>
    <t>单位：　元</t>
  </si>
  <si>
    <t>序号</t>
  </si>
  <si>
    <t>乡镇</t>
  </si>
  <si>
    <t>村别</t>
  </si>
  <si>
    <t>申请人
姓 名</t>
  </si>
  <si>
    <t>救助事由</t>
  </si>
  <si>
    <t>家庭人口</t>
  </si>
  <si>
    <t>救助对象类别</t>
  </si>
  <si>
    <t>困难类别</t>
  </si>
  <si>
    <t>自付费用</t>
  </si>
  <si>
    <t>救助
比例</t>
  </si>
  <si>
    <t>计算救助
金额（元）</t>
  </si>
  <si>
    <t>临时救助
金额（元）</t>
  </si>
  <si>
    <t>莲峰镇</t>
  </si>
  <si>
    <t>杨屋村</t>
  </si>
  <si>
    <t>杨*生</t>
  </si>
  <si>
    <t>本人患艾滋病等疾病，医治16009.83元。</t>
  </si>
  <si>
    <t>特困人员</t>
  </si>
  <si>
    <t>重大疾病</t>
  </si>
  <si>
    <t>大坪村</t>
  </si>
  <si>
    <t>谢*仁</t>
  </si>
  <si>
    <t>本人患心脏移植状态等疾病，医治158181.41元。</t>
  </si>
  <si>
    <t>低保户</t>
  </si>
  <si>
    <t>魏坊村</t>
  </si>
  <si>
    <t>邱*招</t>
  </si>
  <si>
    <t>配偶魏文林患急肝癌医治无效已故，医治71324.54元。</t>
  </si>
  <si>
    <t>横坑村</t>
  </si>
  <si>
    <t>魏*君</t>
  </si>
  <si>
    <t>本人患偏瘫、脑梗死后遗症等疾病，医治66480.95元。</t>
  </si>
  <si>
    <t>张坊村</t>
  </si>
  <si>
    <t>魏*娥</t>
  </si>
  <si>
    <t>配偶张炎林患肝癌医治无效已故，医治80247.47元。</t>
  </si>
  <si>
    <t>四堡镇</t>
  </si>
  <si>
    <t>中南村</t>
  </si>
  <si>
    <t>马*露</t>
  </si>
  <si>
    <t>本人患尿毒症等疾病，医治70706.62元。</t>
  </si>
  <si>
    <t>文亨镇</t>
  </si>
  <si>
    <t>文陂村</t>
  </si>
  <si>
    <t>罗*海</t>
  </si>
  <si>
    <t>本人患食管鳞癌等疾病，医治92890.74元</t>
  </si>
  <si>
    <t>其他困难对象</t>
  </si>
  <si>
    <t>富塘村</t>
  </si>
  <si>
    <t>曹*发</t>
  </si>
  <si>
    <t>本人患腰椎间盘突出、高血压等疾病，医治36196元.</t>
  </si>
  <si>
    <t>田头村</t>
  </si>
  <si>
    <t>吴*德</t>
  </si>
  <si>
    <t>本人患结肠恶性肿瘤等疾病，医治135747.50元。</t>
  </si>
  <si>
    <t>罗坊乡</t>
  </si>
  <si>
    <t>邱赖村</t>
  </si>
  <si>
    <t>罗*生</t>
  </si>
  <si>
    <t>本人患降乙交界癌等疾病，医治48877.45元。</t>
  </si>
  <si>
    <t>上罗村</t>
  </si>
  <si>
    <t>本人患慢性阻塞性肺病伴有急性下呼吸道感染等疾病，医治43690.24元。</t>
  </si>
  <si>
    <t>塘前乡</t>
  </si>
  <si>
    <t>上琴村</t>
  </si>
  <si>
    <t>叶*</t>
  </si>
  <si>
    <t>特困人员叶求富因患重症肺炎、慢性心力衰竭等疾病，医治92917.68元。该费用系侄子叶鹏垫付。</t>
  </si>
  <si>
    <t>罗地村</t>
  </si>
  <si>
    <t>邹*红</t>
  </si>
  <si>
    <t>本人患脑梗死、偏瘫等疾病，医治56573.58元。</t>
  </si>
  <si>
    <t>北团镇</t>
  </si>
  <si>
    <t>文峰村</t>
  </si>
  <si>
    <t>黄*莲</t>
  </si>
  <si>
    <t>本人患肝功能不全，胃窦恶性肿瘤等疾病，医治198968.29元。</t>
  </si>
  <si>
    <t>柯坊村</t>
  </si>
  <si>
    <t>柯*超</t>
  </si>
  <si>
    <t>母亲江发群患前交通动脉瘤破裂伴蛛网膜下腔出血等疾病，医治无效死亡，医治127715.22元。</t>
  </si>
  <si>
    <t>建档立卡</t>
  </si>
  <si>
    <t>柯*林</t>
  </si>
  <si>
    <t>本人患慢性阻塞性肺部、急性下呼吸道感染等疾病，医治42098.45元。</t>
  </si>
  <si>
    <t>许坊村</t>
  </si>
  <si>
    <t>许*主</t>
  </si>
  <si>
    <t>本人患肠梗阻、急性腹膜炎等疾病，医治24772.77元。</t>
  </si>
  <si>
    <t>孙台村</t>
  </si>
  <si>
    <t>李*平</t>
  </si>
  <si>
    <t>本人患食管低分化鳞状细胞癌，胸中断等疾病，医治38352.47元。</t>
  </si>
  <si>
    <t>姑田镇</t>
  </si>
  <si>
    <t>华垅村</t>
  </si>
  <si>
    <t>巫*强</t>
  </si>
  <si>
    <t>本人患急性ST段抬高型心肌梗死等多种疾病住院，医治29986.68元。</t>
  </si>
  <si>
    <t>东华村</t>
  </si>
  <si>
    <t>江*茂</t>
  </si>
  <si>
    <t>本人患前交通动脉瘤破裂伴蛛网膜下腔出血等疾病，医治68008.54元。</t>
  </si>
  <si>
    <t>白莲村</t>
  </si>
  <si>
    <t>江*富</t>
  </si>
  <si>
    <t>本人患鼻咽癌等疾病，配偶肖碧群左足第一楔骨等疾病，医治173092.51元。</t>
  </si>
  <si>
    <t>莒溪镇</t>
  </si>
  <si>
    <t>梅村头村</t>
  </si>
  <si>
    <t>赖*沂</t>
  </si>
  <si>
    <t>本人患慢性粒细胞白血病慢性期，医治31804.62元．</t>
  </si>
  <si>
    <t>莒莲村</t>
  </si>
  <si>
    <t>傅*菊</t>
  </si>
  <si>
    <t>本人因患弥漫大B细胞淋巴瘤等疾病，医治116952.21元。</t>
  </si>
  <si>
    <t>宣和镇</t>
  </si>
  <si>
    <t>上曹村</t>
  </si>
  <si>
    <t>谢*秀</t>
  </si>
  <si>
    <t>本人患卵巢恶性肿瘤等疾病，医治73071.05元</t>
  </si>
  <si>
    <t>曲溪乡</t>
  </si>
  <si>
    <t>曲溪村</t>
  </si>
  <si>
    <t>李*皇</t>
  </si>
  <si>
    <t>本人患地中海贫血等疾病，医治33589.20元。</t>
  </si>
  <si>
    <t>朋口镇</t>
  </si>
  <si>
    <t>林家坪村</t>
  </si>
  <si>
    <t>余*政</t>
  </si>
  <si>
    <t>本人患食管中段鳞状细胞癌等疾病，医治123548.25元。</t>
  </si>
  <si>
    <t>文地村</t>
  </si>
  <si>
    <t>项*辉</t>
  </si>
  <si>
    <t>本人患细菌性左肺炎等疾病，医治40120.19元</t>
  </si>
  <si>
    <t>张家营村</t>
  </si>
  <si>
    <t>张*文</t>
  </si>
  <si>
    <t>本人患甲状腺功能减退等疾病，医治52900.64元。</t>
  </si>
  <si>
    <t>张*江</t>
  </si>
  <si>
    <t>本人患强直性脊柱炎等疾病，医治33096.83元。</t>
  </si>
  <si>
    <t>文坊村</t>
  </si>
  <si>
    <t>张*琴</t>
  </si>
  <si>
    <t>本人患左乳非特殊浸润性癌等疾病，医治74846.42元。</t>
  </si>
  <si>
    <t>朋东村</t>
  </si>
  <si>
    <t>赵*</t>
  </si>
  <si>
    <t xml:space="preserve">本人先天性心脏畸形等疾病，医治121682.35元。
</t>
  </si>
  <si>
    <t>瑶里村</t>
  </si>
  <si>
    <t>黄*贵</t>
  </si>
  <si>
    <t>本人患食管恶性肿瘤等疾病，医治113422.89元。</t>
  </si>
  <si>
    <t>新泉镇</t>
  </si>
  <si>
    <t>乐联村</t>
  </si>
  <si>
    <t>饶*金</t>
  </si>
  <si>
    <t>本人患宫颈鳞状细胞癌IB2期等疾病，医治94670.02元。</t>
  </si>
  <si>
    <t>庙前镇</t>
  </si>
  <si>
    <t>芷红村</t>
  </si>
  <si>
    <t>邓*云</t>
  </si>
  <si>
    <t>本人患宫颈中分化鳞状细胞癌等疾病，医治113484.22元。</t>
  </si>
  <si>
    <t>芷溪村</t>
  </si>
  <si>
    <t>本人患肺部感染等疾病，医治169920.28元。</t>
  </si>
  <si>
    <t>水北村</t>
  </si>
  <si>
    <t>俞*辉</t>
  </si>
  <si>
    <t>本人患鼻咽癌,医治216450元。</t>
  </si>
  <si>
    <t>合计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</si>
</sst>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41" formatCode="_ * #,##0_ ;_ * \-#,##0_ ;_ * &quot;-&quot;_ ;_ @_ "/>
    <numFmt numFmtId="177" formatCode="0.00_);[Red]\(0.00\)"/>
    <numFmt numFmtId="178" formatCode="0.00_ "/>
    <numFmt numFmtId="179" formatCode="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2B2B2B"/>
      </left>
      <right/>
      <top style="thin">
        <color rgb="FF2B2B2B"/>
      </top>
      <bottom style="thin">
        <color rgb="FF2B2B2B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17" fillId="21" borderId="10" applyNumberFormat="0" applyAlignment="0" applyProtection="0">
      <alignment vertical="center"/>
    </xf>
    <xf numFmtId="0" fontId="8" fillId="11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justify" vertical="center"/>
    </xf>
    <xf numFmtId="0" fontId="4" fillId="0" borderId="2" xfId="51" applyFont="1" applyFill="1" applyBorder="1" applyAlignment="1">
      <alignment horizontal="center" vertical="center"/>
    </xf>
    <xf numFmtId="0" fontId="4" fillId="0" borderId="2" xfId="51" applyFont="1" applyFill="1" applyBorder="1" applyAlignment="1">
      <alignment vertical="center" wrapText="1"/>
    </xf>
    <xf numFmtId="0" fontId="4" fillId="0" borderId="2" xfId="51" applyNumberFormat="1" applyFont="1" applyFill="1" applyBorder="1" applyAlignment="1">
      <alignment horizontal="center" vertical="center"/>
    </xf>
    <xf numFmtId="0" fontId="4" fillId="0" borderId="2" xfId="51" applyFont="1" applyBorder="1" applyAlignment="1">
      <alignment horizontal="center" vertical="center"/>
    </xf>
    <xf numFmtId="0" fontId="4" fillId="0" borderId="2" xfId="51" applyNumberFormat="1" applyFont="1" applyFill="1" applyBorder="1" applyAlignment="1">
      <alignment horizontal="center" vertical="center" wrapText="1"/>
    </xf>
    <xf numFmtId="0" fontId="4" fillId="0" borderId="2" xfId="51" applyFont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/>
    </xf>
    <xf numFmtId="9" fontId="4" fillId="0" borderId="2" xfId="11" applyNumberFormat="1" applyFont="1" applyBorder="1" applyAlignment="1">
      <alignment horizontal="center" vertical="center" wrapText="1"/>
    </xf>
    <xf numFmtId="9" fontId="4" fillId="0" borderId="2" xfId="11" applyNumberFormat="1" applyFont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177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9" fontId="4" fillId="0" borderId="1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center" vertical="center" wrapText="1"/>
    </xf>
    <xf numFmtId="9" fontId="4" fillId="0" borderId="2" xfId="13" applyNumberFormat="1" applyFont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9" fontId="4" fillId="0" borderId="2" xfId="50" applyNumberFormat="1" applyFont="1" applyBorder="1" applyAlignment="1">
      <alignment horizontal="center" vertical="center" wrapText="1"/>
    </xf>
    <xf numFmtId="176" fontId="4" fillId="0" borderId="2" xfId="51" applyNumberFormat="1" applyFont="1" applyFill="1" applyBorder="1" applyAlignment="1">
      <alignment horizontal="center" vertical="center"/>
    </xf>
    <xf numFmtId="178" fontId="4" fillId="0" borderId="2" xfId="51" applyNumberFormat="1" applyFont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9" fontId="4" fillId="0" borderId="2" xfId="11" applyNumberFormat="1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百分比 3" xfId="50"/>
    <cellStyle name="常规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H8" sqref="H8"/>
    </sheetView>
  </sheetViews>
  <sheetFormatPr defaultColWidth="9" defaultRowHeight="13.5"/>
  <cols>
    <col min="1" max="4" width="9" customWidth="1"/>
    <col min="5" max="5" width="71.375" customWidth="1"/>
    <col min="6" max="6" width="9" customWidth="1"/>
    <col min="7" max="7" width="15.25" customWidth="1"/>
    <col min="8" max="12" width="9" customWidth="1"/>
  </cols>
  <sheetData>
    <row r="1" ht="20.25" spans="1:12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</row>
    <row r="2" ht="14.25" spans="1:12">
      <c r="A2" s="3" t="s">
        <v>1</v>
      </c>
      <c r="B2" s="3"/>
      <c r="C2" s="3"/>
      <c r="D2" s="3"/>
      <c r="E2" s="4"/>
      <c r="F2" s="5"/>
      <c r="G2" s="6"/>
      <c r="H2" s="5"/>
      <c r="I2" s="5"/>
      <c r="J2" s="5"/>
      <c r="K2" s="40" t="s">
        <v>2</v>
      </c>
      <c r="L2" s="40"/>
    </row>
    <row r="3" ht="24" spans="1:12">
      <c r="A3" s="7" t="s">
        <v>3</v>
      </c>
      <c r="B3" s="8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8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41" t="s">
        <v>14</v>
      </c>
    </row>
    <row r="4" ht="28" customHeight="1" spans="1:12">
      <c r="A4" s="11">
        <v>1</v>
      </c>
      <c r="B4" s="11" t="s">
        <v>15</v>
      </c>
      <c r="C4" s="12" t="s">
        <v>16</v>
      </c>
      <c r="D4" s="13" t="s">
        <v>17</v>
      </c>
      <c r="E4" s="13" t="s">
        <v>18</v>
      </c>
      <c r="F4" s="13">
        <v>1</v>
      </c>
      <c r="G4" s="11" t="s">
        <v>19</v>
      </c>
      <c r="H4" s="14" t="s">
        <v>20</v>
      </c>
      <c r="I4" s="42">
        <v>3331.43</v>
      </c>
      <c r="J4" s="43">
        <v>1</v>
      </c>
      <c r="K4" s="37">
        <f t="shared" ref="K4:K39" si="0">I4*J4</f>
        <v>3331.43</v>
      </c>
      <c r="L4" s="14">
        <f t="shared" ref="L4:L12" si="1">MIN(10000,IF(G4="特困人员",INT(K4),ROUND(K4,-2)))</f>
        <v>3331</v>
      </c>
    </row>
    <row r="5" ht="28" customHeight="1" spans="1:12">
      <c r="A5" s="11">
        <v>2</v>
      </c>
      <c r="B5" s="11" t="s">
        <v>15</v>
      </c>
      <c r="C5" s="15" t="s">
        <v>21</v>
      </c>
      <c r="D5" s="11" t="s">
        <v>22</v>
      </c>
      <c r="E5" s="13" t="s">
        <v>23</v>
      </c>
      <c r="F5" s="13">
        <v>2</v>
      </c>
      <c r="G5" s="11" t="s">
        <v>24</v>
      </c>
      <c r="H5" s="14" t="s">
        <v>20</v>
      </c>
      <c r="I5" s="42">
        <v>101200.62</v>
      </c>
      <c r="J5" s="43">
        <v>0.2</v>
      </c>
      <c r="K5" s="37">
        <f t="shared" si="0"/>
        <v>20240.124</v>
      </c>
      <c r="L5" s="14">
        <f t="shared" si="1"/>
        <v>10000</v>
      </c>
    </row>
    <row r="6" ht="28" customHeight="1" spans="1:12">
      <c r="A6" s="11">
        <v>3</v>
      </c>
      <c r="B6" s="16" t="str">
        <f t="shared" ref="B6:B8" si="2">IF(ISNUMBER(A6),"林坊镇","")</f>
        <v>林坊镇</v>
      </c>
      <c r="C6" s="17" t="s">
        <v>25</v>
      </c>
      <c r="D6" s="17" t="s">
        <v>26</v>
      </c>
      <c r="E6" s="18" t="s">
        <v>27</v>
      </c>
      <c r="F6" s="18">
        <v>2</v>
      </c>
      <c r="G6" s="19" t="s">
        <v>24</v>
      </c>
      <c r="H6" s="20" t="s">
        <v>20</v>
      </c>
      <c r="I6" s="42">
        <v>20297.97</v>
      </c>
      <c r="J6" s="44">
        <v>0.2</v>
      </c>
      <c r="K6" s="45">
        <f t="shared" si="0"/>
        <v>4059.594</v>
      </c>
      <c r="L6" s="46">
        <f t="shared" si="1"/>
        <v>4100</v>
      </c>
    </row>
    <row r="7" ht="28" customHeight="1" spans="1:12">
      <c r="A7" s="11">
        <v>4</v>
      </c>
      <c r="B7" s="16" t="str">
        <f t="shared" si="2"/>
        <v>林坊镇</v>
      </c>
      <c r="C7" s="17" t="s">
        <v>28</v>
      </c>
      <c r="D7" s="17" t="s">
        <v>29</v>
      </c>
      <c r="E7" s="18" t="s">
        <v>30</v>
      </c>
      <c r="F7" s="18">
        <v>1</v>
      </c>
      <c r="G7" s="19" t="s">
        <v>19</v>
      </c>
      <c r="H7" s="20" t="s">
        <v>20</v>
      </c>
      <c r="I7" s="47">
        <v>3508.82</v>
      </c>
      <c r="J7" s="44">
        <v>1</v>
      </c>
      <c r="K7" s="45">
        <f t="shared" si="0"/>
        <v>3508.82</v>
      </c>
      <c r="L7" s="46">
        <f t="shared" si="1"/>
        <v>3508</v>
      </c>
    </row>
    <row r="8" ht="28" customHeight="1" spans="1:12">
      <c r="A8" s="11">
        <v>5</v>
      </c>
      <c r="B8" s="16" t="str">
        <f t="shared" si="2"/>
        <v>林坊镇</v>
      </c>
      <c r="C8" s="17" t="s">
        <v>31</v>
      </c>
      <c r="D8" s="17" t="s">
        <v>32</v>
      </c>
      <c r="E8" s="18" t="s">
        <v>33</v>
      </c>
      <c r="F8" s="18">
        <v>2</v>
      </c>
      <c r="G8" s="19" t="s">
        <v>24</v>
      </c>
      <c r="H8" s="20" t="s">
        <v>20</v>
      </c>
      <c r="I8" s="47">
        <v>23347.42</v>
      </c>
      <c r="J8" s="44">
        <v>0.2</v>
      </c>
      <c r="K8" s="45">
        <f t="shared" si="0"/>
        <v>4669.484</v>
      </c>
      <c r="L8" s="46">
        <f t="shared" si="1"/>
        <v>4700</v>
      </c>
    </row>
    <row r="9" ht="28" customHeight="1" spans="1:12">
      <c r="A9" s="11">
        <v>6</v>
      </c>
      <c r="B9" s="9" t="s">
        <v>34</v>
      </c>
      <c r="C9" s="9" t="s">
        <v>35</v>
      </c>
      <c r="D9" s="9" t="s">
        <v>36</v>
      </c>
      <c r="E9" s="21" t="s">
        <v>37</v>
      </c>
      <c r="F9" s="22">
        <v>1</v>
      </c>
      <c r="G9" s="8" t="s">
        <v>19</v>
      </c>
      <c r="H9" s="9" t="s">
        <v>20</v>
      </c>
      <c r="I9" s="22">
        <v>4152.16</v>
      </c>
      <c r="J9" s="48">
        <v>1</v>
      </c>
      <c r="K9" s="49">
        <f t="shared" si="0"/>
        <v>4152.16</v>
      </c>
      <c r="L9" s="14">
        <f t="shared" si="1"/>
        <v>4152</v>
      </c>
    </row>
    <row r="10" ht="28" customHeight="1" spans="1:12">
      <c r="A10" s="11">
        <v>7</v>
      </c>
      <c r="B10" s="23" t="s">
        <v>38</v>
      </c>
      <c r="C10" s="12" t="s">
        <v>39</v>
      </c>
      <c r="D10" s="12" t="s">
        <v>40</v>
      </c>
      <c r="E10" s="24" t="s">
        <v>41</v>
      </c>
      <c r="F10" s="13">
        <v>4</v>
      </c>
      <c r="G10" s="11" t="s">
        <v>42</v>
      </c>
      <c r="H10" s="14" t="s">
        <v>20</v>
      </c>
      <c r="I10" s="50">
        <v>42785.33</v>
      </c>
      <c r="J10" s="51">
        <v>0.1</v>
      </c>
      <c r="K10" s="37">
        <f t="shared" si="0"/>
        <v>4278.533</v>
      </c>
      <c r="L10" s="14">
        <f t="shared" si="1"/>
        <v>4300</v>
      </c>
    </row>
    <row r="11" ht="28" customHeight="1" spans="1:12">
      <c r="A11" s="11">
        <v>8</v>
      </c>
      <c r="B11" s="23" t="s">
        <v>38</v>
      </c>
      <c r="C11" s="12" t="s">
        <v>43</v>
      </c>
      <c r="D11" s="25" t="s">
        <v>44</v>
      </c>
      <c r="E11" s="26" t="s">
        <v>45</v>
      </c>
      <c r="F11" s="13">
        <v>1</v>
      </c>
      <c r="G11" s="11" t="s">
        <v>19</v>
      </c>
      <c r="H11" s="14" t="s">
        <v>20</v>
      </c>
      <c r="I11" s="52">
        <v>5620.33</v>
      </c>
      <c r="J11" s="51">
        <v>1</v>
      </c>
      <c r="K11" s="37">
        <f t="shared" si="0"/>
        <v>5620.33</v>
      </c>
      <c r="L11" s="14">
        <f t="shared" si="1"/>
        <v>5620</v>
      </c>
    </row>
    <row r="12" ht="28" customHeight="1" spans="1:12">
      <c r="A12" s="11">
        <v>9</v>
      </c>
      <c r="B12" s="23" t="s">
        <v>38</v>
      </c>
      <c r="C12" s="27" t="s">
        <v>46</v>
      </c>
      <c r="D12" s="25" t="s">
        <v>47</v>
      </c>
      <c r="E12" s="24" t="s">
        <v>48</v>
      </c>
      <c r="F12" s="13">
        <v>2</v>
      </c>
      <c r="G12" s="11" t="s">
        <v>24</v>
      </c>
      <c r="H12" s="14" t="s">
        <v>20</v>
      </c>
      <c r="I12" s="50">
        <v>42095.78</v>
      </c>
      <c r="J12" s="51">
        <v>0.2</v>
      </c>
      <c r="K12" s="37">
        <f t="shared" si="0"/>
        <v>8419.156</v>
      </c>
      <c r="L12" s="14">
        <f t="shared" si="1"/>
        <v>8400</v>
      </c>
    </row>
    <row r="13" ht="28" customHeight="1" spans="1:12">
      <c r="A13" s="11">
        <v>10</v>
      </c>
      <c r="B13" s="11" t="s">
        <v>49</v>
      </c>
      <c r="C13" s="11" t="s">
        <v>50</v>
      </c>
      <c r="D13" s="14" t="s">
        <v>51</v>
      </c>
      <c r="E13" s="13" t="s">
        <v>52</v>
      </c>
      <c r="F13" s="11">
        <v>3</v>
      </c>
      <c r="G13" s="11" t="s">
        <v>24</v>
      </c>
      <c r="H13" s="14" t="s">
        <v>20</v>
      </c>
      <c r="I13" s="42">
        <v>21229.84</v>
      </c>
      <c r="J13" s="43">
        <v>0.2</v>
      </c>
      <c r="K13" s="37">
        <f t="shared" si="0"/>
        <v>4245.968</v>
      </c>
      <c r="L13" s="14">
        <f t="shared" ref="L13:L18" si="3">ROUND(K13,-2)</f>
        <v>4200</v>
      </c>
    </row>
    <row r="14" ht="28" customHeight="1" spans="1:12">
      <c r="A14" s="11">
        <v>11</v>
      </c>
      <c r="B14" s="11" t="s">
        <v>49</v>
      </c>
      <c r="C14" s="11" t="s">
        <v>53</v>
      </c>
      <c r="D14" s="14" t="s">
        <v>51</v>
      </c>
      <c r="E14" s="13" t="s">
        <v>54</v>
      </c>
      <c r="F14" s="11">
        <v>1</v>
      </c>
      <c r="G14" s="11" t="s">
        <v>19</v>
      </c>
      <c r="H14" s="14" t="s">
        <v>20</v>
      </c>
      <c r="I14" s="42">
        <v>4477.91</v>
      </c>
      <c r="J14" s="43">
        <v>1</v>
      </c>
      <c r="K14" s="37">
        <f t="shared" si="0"/>
        <v>4477.91</v>
      </c>
      <c r="L14" s="14">
        <v>4477</v>
      </c>
    </row>
    <row r="15" ht="28" customHeight="1" spans="1:12">
      <c r="A15" s="11">
        <v>12</v>
      </c>
      <c r="B15" s="11" t="s">
        <v>55</v>
      </c>
      <c r="C15" s="11" t="s">
        <v>56</v>
      </c>
      <c r="D15" s="11" t="s">
        <v>57</v>
      </c>
      <c r="E15" s="28" t="s">
        <v>58</v>
      </c>
      <c r="F15" s="13">
        <v>1</v>
      </c>
      <c r="G15" s="11" t="s">
        <v>19</v>
      </c>
      <c r="H15" s="14" t="s">
        <v>20</v>
      </c>
      <c r="I15" s="42">
        <v>12913.94</v>
      </c>
      <c r="J15" s="43">
        <v>1</v>
      </c>
      <c r="K15" s="37">
        <f t="shared" si="0"/>
        <v>12913.94</v>
      </c>
      <c r="L15" s="14">
        <v>10000</v>
      </c>
    </row>
    <row r="16" ht="28" customHeight="1" spans="1:12">
      <c r="A16" s="11">
        <v>13</v>
      </c>
      <c r="B16" s="11" t="s">
        <v>55</v>
      </c>
      <c r="C16" s="11" t="s">
        <v>59</v>
      </c>
      <c r="D16" s="25" t="s">
        <v>60</v>
      </c>
      <c r="E16" s="13" t="s">
        <v>61</v>
      </c>
      <c r="F16" s="13">
        <v>4</v>
      </c>
      <c r="G16" s="11" t="s">
        <v>24</v>
      </c>
      <c r="H16" s="14" t="s">
        <v>20</v>
      </c>
      <c r="I16" s="42">
        <v>22213.1</v>
      </c>
      <c r="J16" s="43">
        <v>0.2</v>
      </c>
      <c r="K16" s="37">
        <f t="shared" si="0"/>
        <v>4442.62</v>
      </c>
      <c r="L16" s="14">
        <f t="shared" si="3"/>
        <v>4400</v>
      </c>
    </row>
    <row r="17" ht="28" customHeight="1" spans="1:12">
      <c r="A17" s="11">
        <v>14</v>
      </c>
      <c r="B17" s="29" t="s">
        <v>62</v>
      </c>
      <c r="C17" s="29" t="s">
        <v>63</v>
      </c>
      <c r="D17" s="29" t="s">
        <v>64</v>
      </c>
      <c r="E17" s="30" t="s">
        <v>65</v>
      </c>
      <c r="F17" s="29">
        <v>4</v>
      </c>
      <c r="G17" s="29" t="s">
        <v>24</v>
      </c>
      <c r="H17" s="31" t="s">
        <v>20</v>
      </c>
      <c r="I17" s="32">
        <v>167258.49</v>
      </c>
      <c r="J17" s="53">
        <v>0.2</v>
      </c>
      <c r="K17" s="37">
        <f t="shared" si="0"/>
        <v>33451.698</v>
      </c>
      <c r="L17" s="31">
        <v>10000</v>
      </c>
    </row>
    <row r="18" ht="28" customHeight="1" spans="1:12">
      <c r="A18" s="11">
        <v>15</v>
      </c>
      <c r="B18" s="11" t="s">
        <v>62</v>
      </c>
      <c r="C18" s="11" t="s">
        <v>66</v>
      </c>
      <c r="D18" s="11" t="s">
        <v>67</v>
      </c>
      <c r="E18" s="13" t="s">
        <v>68</v>
      </c>
      <c r="F18" s="32">
        <v>1</v>
      </c>
      <c r="G18" s="29" t="s">
        <v>69</v>
      </c>
      <c r="H18" s="33" t="s">
        <v>20</v>
      </c>
      <c r="I18" s="11">
        <v>28247.25</v>
      </c>
      <c r="J18" s="53">
        <v>0.2</v>
      </c>
      <c r="K18" s="54">
        <f t="shared" si="0"/>
        <v>5649.45</v>
      </c>
      <c r="L18" s="31">
        <f t="shared" si="3"/>
        <v>5600</v>
      </c>
    </row>
    <row r="19" ht="28" customHeight="1" spans="1:12">
      <c r="A19" s="11">
        <v>16</v>
      </c>
      <c r="B19" s="32" t="s">
        <v>62</v>
      </c>
      <c r="C19" s="32" t="s">
        <v>66</v>
      </c>
      <c r="D19" s="32" t="s">
        <v>70</v>
      </c>
      <c r="E19" s="34" t="s">
        <v>71</v>
      </c>
      <c r="F19" s="32">
        <v>1</v>
      </c>
      <c r="G19" s="29" t="s">
        <v>19</v>
      </c>
      <c r="H19" s="33" t="s">
        <v>20</v>
      </c>
      <c r="I19" s="32">
        <v>4654.12</v>
      </c>
      <c r="J19" s="53">
        <v>1</v>
      </c>
      <c r="K19" s="54">
        <f t="shared" si="0"/>
        <v>4654.12</v>
      </c>
      <c r="L19" s="31">
        <v>4654</v>
      </c>
    </row>
    <row r="20" ht="28" customHeight="1" spans="1:12">
      <c r="A20" s="11">
        <v>17</v>
      </c>
      <c r="B20" s="32" t="s">
        <v>62</v>
      </c>
      <c r="C20" s="32" t="s">
        <v>72</v>
      </c>
      <c r="D20" s="32" t="s">
        <v>73</v>
      </c>
      <c r="E20" s="34" t="s">
        <v>74</v>
      </c>
      <c r="F20" s="32">
        <v>1</v>
      </c>
      <c r="G20" s="29" t="s">
        <v>19</v>
      </c>
      <c r="H20" s="33" t="s">
        <v>20</v>
      </c>
      <c r="I20" s="55">
        <v>3962.1</v>
      </c>
      <c r="J20" s="53">
        <v>1</v>
      </c>
      <c r="K20" s="54">
        <f t="shared" si="0"/>
        <v>3962.1</v>
      </c>
      <c r="L20" s="31">
        <v>3962</v>
      </c>
    </row>
    <row r="21" ht="28" customHeight="1" spans="1:12">
      <c r="A21" s="11">
        <v>18</v>
      </c>
      <c r="B21" s="11" t="s">
        <v>62</v>
      </c>
      <c r="C21" s="11" t="s">
        <v>75</v>
      </c>
      <c r="D21" s="11" t="s">
        <v>76</v>
      </c>
      <c r="E21" s="13" t="s">
        <v>77</v>
      </c>
      <c r="F21" s="32">
        <v>1</v>
      </c>
      <c r="G21" s="29" t="s">
        <v>19</v>
      </c>
      <c r="H21" s="33" t="s">
        <v>20</v>
      </c>
      <c r="I21" s="56">
        <v>5516.3</v>
      </c>
      <c r="J21" s="53">
        <v>1</v>
      </c>
      <c r="K21" s="54">
        <f t="shared" si="0"/>
        <v>5516.3</v>
      </c>
      <c r="L21" s="31">
        <v>5516</v>
      </c>
    </row>
    <row r="22" ht="28" customHeight="1" spans="1:12">
      <c r="A22" s="11">
        <v>19</v>
      </c>
      <c r="B22" s="12" t="s">
        <v>78</v>
      </c>
      <c r="C22" s="11" t="s">
        <v>79</v>
      </c>
      <c r="D22" s="25" t="s">
        <v>80</v>
      </c>
      <c r="E22" s="35" t="s">
        <v>81</v>
      </c>
      <c r="F22" s="13">
        <v>1</v>
      </c>
      <c r="G22" s="11" t="s">
        <v>19</v>
      </c>
      <c r="H22" s="14" t="s">
        <v>20</v>
      </c>
      <c r="I22" s="52">
        <v>3848.35</v>
      </c>
      <c r="J22" s="43">
        <v>1</v>
      </c>
      <c r="K22" s="37">
        <f t="shared" si="0"/>
        <v>3848.35</v>
      </c>
      <c r="L22" s="14">
        <v>3848</v>
      </c>
    </row>
    <row r="23" ht="28" customHeight="1" spans="1:12">
      <c r="A23" s="11">
        <v>20</v>
      </c>
      <c r="B23" s="12" t="s">
        <v>78</v>
      </c>
      <c r="C23" s="11" t="s">
        <v>82</v>
      </c>
      <c r="D23" s="25" t="s">
        <v>83</v>
      </c>
      <c r="E23" s="35" t="s">
        <v>84</v>
      </c>
      <c r="F23" s="13">
        <v>4</v>
      </c>
      <c r="G23" s="11" t="s">
        <v>24</v>
      </c>
      <c r="H23" s="14" t="s">
        <v>20</v>
      </c>
      <c r="I23" s="52">
        <v>30913.03</v>
      </c>
      <c r="J23" s="43">
        <v>0.2</v>
      </c>
      <c r="K23" s="37">
        <f t="shared" si="0"/>
        <v>6182.606</v>
      </c>
      <c r="L23" s="14">
        <f>ROUND(K23,-2)</f>
        <v>6200</v>
      </c>
    </row>
    <row r="24" ht="28" customHeight="1" spans="1:12">
      <c r="A24" s="11">
        <v>21</v>
      </c>
      <c r="B24" s="12" t="s">
        <v>78</v>
      </c>
      <c r="C24" s="11" t="s">
        <v>85</v>
      </c>
      <c r="D24" s="36" t="s">
        <v>86</v>
      </c>
      <c r="E24" s="35" t="s">
        <v>87</v>
      </c>
      <c r="F24" s="13">
        <v>2</v>
      </c>
      <c r="G24" s="11" t="s">
        <v>24</v>
      </c>
      <c r="H24" s="14" t="s">
        <v>20</v>
      </c>
      <c r="I24" s="52">
        <v>26651.27</v>
      </c>
      <c r="J24" s="43">
        <v>0.2</v>
      </c>
      <c r="K24" s="37">
        <f t="shared" si="0"/>
        <v>5330.254</v>
      </c>
      <c r="L24" s="14">
        <v>5300</v>
      </c>
    </row>
    <row r="25" ht="28" customHeight="1" spans="1:12">
      <c r="A25" s="11">
        <v>22</v>
      </c>
      <c r="B25" s="11" t="s">
        <v>88</v>
      </c>
      <c r="C25" s="12" t="s">
        <v>89</v>
      </c>
      <c r="D25" s="12" t="s">
        <v>90</v>
      </c>
      <c r="E25" s="13" t="s">
        <v>91</v>
      </c>
      <c r="F25" s="13">
        <v>4</v>
      </c>
      <c r="G25" s="11" t="s">
        <v>24</v>
      </c>
      <c r="H25" s="14" t="s">
        <v>20</v>
      </c>
      <c r="I25" s="14">
        <v>21974.37</v>
      </c>
      <c r="J25" s="57">
        <v>0.2</v>
      </c>
      <c r="K25" s="37">
        <f t="shared" si="0"/>
        <v>4394.874</v>
      </c>
      <c r="L25" s="14">
        <f t="shared" ref="L25:L36" si="4">MIN(10000,IF(G25="特困人员",INT(K25),ROUND(K25,-2)))</f>
        <v>4400</v>
      </c>
    </row>
    <row r="26" ht="28" customHeight="1" spans="1:12">
      <c r="A26" s="11">
        <v>23</v>
      </c>
      <c r="B26" s="11" t="s">
        <v>88</v>
      </c>
      <c r="C26" s="12" t="s">
        <v>92</v>
      </c>
      <c r="D26" s="12" t="s">
        <v>93</v>
      </c>
      <c r="E26" s="13" t="s">
        <v>94</v>
      </c>
      <c r="F26" s="13">
        <v>2</v>
      </c>
      <c r="G26" s="11" t="s">
        <v>24</v>
      </c>
      <c r="H26" s="14" t="s">
        <v>20</v>
      </c>
      <c r="I26" s="14">
        <v>44708.21</v>
      </c>
      <c r="J26" s="57">
        <v>0.2</v>
      </c>
      <c r="K26" s="37">
        <f t="shared" si="0"/>
        <v>8941.642</v>
      </c>
      <c r="L26" s="14">
        <f t="shared" si="4"/>
        <v>8900</v>
      </c>
    </row>
    <row r="27" ht="28" customHeight="1" spans="1:12">
      <c r="A27" s="11">
        <v>24</v>
      </c>
      <c r="B27" s="11" t="s">
        <v>95</v>
      </c>
      <c r="C27" s="12" t="s">
        <v>96</v>
      </c>
      <c r="D27" s="12" t="s">
        <v>97</v>
      </c>
      <c r="E27" s="13" t="s">
        <v>98</v>
      </c>
      <c r="F27" s="13">
        <v>4</v>
      </c>
      <c r="G27" s="11" t="s">
        <v>24</v>
      </c>
      <c r="H27" s="14" t="s">
        <v>20</v>
      </c>
      <c r="I27" s="42">
        <v>27931.77</v>
      </c>
      <c r="J27" s="43">
        <v>0.2</v>
      </c>
      <c r="K27" s="58">
        <f t="shared" si="0"/>
        <v>5586.354</v>
      </c>
      <c r="L27" s="14">
        <f t="shared" si="4"/>
        <v>5600</v>
      </c>
    </row>
    <row r="28" ht="28" customHeight="1" spans="1:12">
      <c r="A28" s="11">
        <v>25</v>
      </c>
      <c r="B28" s="11" t="s">
        <v>99</v>
      </c>
      <c r="C28" s="12" t="s">
        <v>100</v>
      </c>
      <c r="D28" s="12" t="s">
        <v>101</v>
      </c>
      <c r="E28" s="13" t="s">
        <v>102</v>
      </c>
      <c r="F28" s="13">
        <v>4</v>
      </c>
      <c r="G28" s="11" t="s">
        <v>24</v>
      </c>
      <c r="H28" s="14" t="s">
        <v>20</v>
      </c>
      <c r="I28" s="52">
        <v>27039.03</v>
      </c>
      <c r="J28" s="51">
        <v>0.2</v>
      </c>
      <c r="K28" s="37">
        <f t="shared" si="0"/>
        <v>5407.806</v>
      </c>
      <c r="L28" s="14">
        <f t="shared" si="4"/>
        <v>5400</v>
      </c>
    </row>
    <row r="29" ht="28" customHeight="1" spans="1:12">
      <c r="A29" s="11">
        <v>26</v>
      </c>
      <c r="B29" s="11" t="s">
        <v>103</v>
      </c>
      <c r="C29" s="12" t="s">
        <v>104</v>
      </c>
      <c r="D29" s="12" t="s">
        <v>105</v>
      </c>
      <c r="E29" s="13" t="s">
        <v>106</v>
      </c>
      <c r="F29" s="13">
        <v>3</v>
      </c>
      <c r="G29" s="11" t="s">
        <v>24</v>
      </c>
      <c r="H29" s="14" t="s">
        <v>20</v>
      </c>
      <c r="I29" s="52">
        <v>34601.76</v>
      </c>
      <c r="J29" s="51">
        <v>0.2</v>
      </c>
      <c r="K29" s="37">
        <f t="shared" si="0"/>
        <v>6920.352</v>
      </c>
      <c r="L29" s="14">
        <f t="shared" si="4"/>
        <v>6900</v>
      </c>
    </row>
    <row r="30" ht="28" customHeight="1" spans="1:12">
      <c r="A30" s="11">
        <v>27</v>
      </c>
      <c r="B30" s="11" t="s">
        <v>103</v>
      </c>
      <c r="C30" s="11" t="s">
        <v>107</v>
      </c>
      <c r="D30" s="11" t="s">
        <v>108</v>
      </c>
      <c r="E30" s="24" t="s">
        <v>109</v>
      </c>
      <c r="F30" s="11">
        <v>1</v>
      </c>
      <c r="G30" s="11" t="s">
        <v>19</v>
      </c>
      <c r="H30" s="14" t="s">
        <v>20</v>
      </c>
      <c r="I30" s="52">
        <v>4425.07</v>
      </c>
      <c r="J30" s="51">
        <v>1</v>
      </c>
      <c r="K30" s="37">
        <f t="shared" si="0"/>
        <v>4425.07</v>
      </c>
      <c r="L30" s="14">
        <f t="shared" si="4"/>
        <v>4425</v>
      </c>
    </row>
    <row r="31" ht="28" customHeight="1" spans="1:12">
      <c r="A31" s="11">
        <v>28</v>
      </c>
      <c r="B31" s="11" t="s">
        <v>103</v>
      </c>
      <c r="C31" s="11" t="s">
        <v>110</v>
      </c>
      <c r="D31" s="11" t="s">
        <v>111</v>
      </c>
      <c r="E31" s="13" t="s">
        <v>112</v>
      </c>
      <c r="F31" s="11">
        <v>1</v>
      </c>
      <c r="G31" s="11" t="s">
        <v>19</v>
      </c>
      <c r="H31" s="14" t="s">
        <v>20</v>
      </c>
      <c r="I31" s="52">
        <v>4157.51</v>
      </c>
      <c r="J31" s="51">
        <v>1</v>
      </c>
      <c r="K31" s="37">
        <f t="shared" si="0"/>
        <v>4157.51</v>
      </c>
      <c r="L31" s="14">
        <f t="shared" si="4"/>
        <v>4157</v>
      </c>
    </row>
    <row r="32" ht="28" customHeight="1" spans="1:12">
      <c r="A32" s="11">
        <v>29</v>
      </c>
      <c r="B32" s="11" t="s">
        <v>103</v>
      </c>
      <c r="C32" s="11" t="s">
        <v>110</v>
      </c>
      <c r="D32" s="12" t="s">
        <v>113</v>
      </c>
      <c r="E32" s="37" t="s">
        <v>114</v>
      </c>
      <c r="F32" s="13">
        <v>3</v>
      </c>
      <c r="G32" s="19" t="s">
        <v>19</v>
      </c>
      <c r="H32" s="14" t="s">
        <v>20</v>
      </c>
      <c r="I32" s="52">
        <v>3910.63</v>
      </c>
      <c r="J32" s="51">
        <v>1</v>
      </c>
      <c r="K32" s="37">
        <f t="shared" si="0"/>
        <v>3910.63</v>
      </c>
      <c r="L32" s="14">
        <f t="shared" si="4"/>
        <v>3910</v>
      </c>
    </row>
    <row r="33" ht="28" customHeight="1" spans="1:12">
      <c r="A33" s="11">
        <v>30</v>
      </c>
      <c r="B33" s="11" t="s">
        <v>103</v>
      </c>
      <c r="C33" s="11" t="s">
        <v>115</v>
      </c>
      <c r="D33" s="11" t="s">
        <v>116</v>
      </c>
      <c r="E33" s="24" t="s">
        <v>117</v>
      </c>
      <c r="F33" s="13">
        <v>4</v>
      </c>
      <c r="G33" s="19" t="s">
        <v>42</v>
      </c>
      <c r="H33" s="14" t="s">
        <v>20</v>
      </c>
      <c r="I33" s="52">
        <v>49486.53</v>
      </c>
      <c r="J33" s="51">
        <v>0.1</v>
      </c>
      <c r="K33" s="37">
        <f t="shared" si="0"/>
        <v>4948.653</v>
      </c>
      <c r="L33" s="14">
        <f t="shared" si="4"/>
        <v>4900</v>
      </c>
    </row>
    <row r="34" ht="28" customHeight="1" spans="1:12">
      <c r="A34" s="11">
        <v>31</v>
      </c>
      <c r="B34" s="11" t="s">
        <v>103</v>
      </c>
      <c r="C34" s="11" t="s">
        <v>118</v>
      </c>
      <c r="D34" s="12" t="s">
        <v>119</v>
      </c>
      <c r="E34" s="37" t="s">
        <v>120</v>
      </c>
      <c r="F34" s="13">
        <v>3</v>
      </c>
      <c r="G34" s="19" t="s">
        <v>42</v>
      </c>
      <c r="H34" s="14" t="s">
        <v>20</v>
      </c>
      <c r="I34" s="52">
        <v>33454.87</v>
      </c>
      <c r="J34" s="51">
        <v>0.1</v>
      </c>
      <c r="K34" s="37">
        <f t="shared" si="0"/>
        <v>3345.487</v>
      </c>
      <c r="L34" s="14">
        <f t="shared" si="4"/>
        <v>3300</v>
      </c>
    </row>
    <row r="35" ht="28" customHeight="1" spans="1:12">
      <c r="A35" s="11">
        <v>32</v>
      </c>
      <c r="B35" s="11" t="s">
        <v>103</v>
      </c>
      <c r="C35" s="11" t="s">
        <v>121</v>
      </c>
      <c r="D35" s="12" t="s">
        <v>122</v>
      </c>
      <c r="E35" s="26" t="s">
        <v>123</v>
      </c>
      <c r="F35" s="13">
        <v>2</v>
      </c>
      <c r="G35" s="19" t="s">
        <v>42</v>
      </c>
      <c r="H35" s="14" t="s">
        <v>20</v>
      </c>
      <c r="I35" s="52">
        <v>52601.15</v>
      </c>
      <c r="J35" s="51">
        <v>0.1</v>
      </c>
      <c r="K35" s="37">
        <f t="shared" si="0"/>
        <v>5260.115</v>
      </c>
      <c r="L35" s="14">
        <f t="shared" si="4"/>
        <v>5300</v>
      </c>
    </row>
    <row r="36" ht="28" customHeight="1" spans="1:12">
      <c r="A36" s="11">
        <v>33</v>
      </c>
      <c r="B36" s="13" t="s">
        <v>124</v>
      </c>
      <c r="C36" s="13" t="s">
        <v>125</v>
      </c>
      <c r="D36" s="13" t="s">
        <v>126</v>
      </c>
      <c r="E36" s="35" t="s">
        <v>127</v>
      </c>
      <c r="F36" s="13">
        <v>3</v>
      </c>
      <c r="G36" s="11" t="s">
        <v>42</v>
      </c>
      <c r="H36" s="13" t="s">
        <v>20</v>
      </c>
      <c r="I36" s="42">
        <v>39842.14</v>
      </c>
      <c r="J36" s="43">
        <v>0.1</v>
      </c>
      <c r="K36" s="37">
        <f t="shared" si="0"/>
        <v>3984.214</v>
      </c>
      <c r="L36" s="14">
        <f t="shared" si="4"/>
        <v>4000</v>
      </c>
    </row>
    <row r="37" ht="28" customHeight="1" spans="1:12">
      <c r="A37" s="11">
        <v>34</v>
      </c>
      <c r="B37" s="11" t="s">
        <v>128</v>
      </c>
      <c r="C37" s="11" t="s">
        <v>129</v>
      </c>
      <c r="D37" s="11" t="s">
        <v>130</v>
      </c>
      <c r="E37" s="13" t="s">
        <v>131</v>
      </c>
      <c r="F37" s="11">
        <v>4</v>
      </c>
      <c r="G37" s="11" t="s">
        <v>24</v>
      </c>
      <c r="H37" s="14" t="s">
        <v>20</v>
      </c>
      <c r="I37" s="11">
        <v>51728.83</v>
      </c>
      <c r="J37" s="43">
        <v>0.2</v>
      </c>
      <c r="K37" s="58">
        <f t="shared" si="0"/>
        <v>10345.766</v>
      </c>
      <c r="L37" s="14">
        <v>10000</v>
      </c>
    </row>
    <row r="38" ht="28" customHeight="1" spans="1:12">
      <c r="A38" s="11">
        <v>35</v>
      </c>
      <c r="B38" s="13" t="s">
        <v>128</v>
      </c>
      <c r="C38" s="13" t="s">
        <v>132</v>
      </c>
      <c r="D38" s="11" t="s">
        <v>17</v>
      </c>
      <c r="E38" s="13" t="s">
        <v>133</v>
      </c>
      <c r="F38" s="11">
        <v>3</v>
      </c>
      <c r="G38" s="11" t="s">
        <v>24</v>
      </c>
      <c r="H38" s="38" t="s">
        <v>20</v>
      </c>
      <c r="I38" s="14">
        <v>75316.36</v>
      </c>
      <c r="J38" s="43">
        <v>0.2</v>
      </c>
      <c r="K38" s="11">
        <f t="shared" si="0"/>
        <v>15063.272</v>
      </c>
      <c r="L38" s="14">
        <v>10000</v>
      </c>
    </row>
    <row r="39" ht="28" customHeight="1" spans="1:12">
      <c r="A39" s="11">
        <v>36</v>
      </c>
      <c r="B39" s="11" t="s">
        <v>128</v>
      </c>
      <c r="C39" s="11" t="s">
        <v>134</v>
      </c>
      <c r="D39" s="11" t="s">
        <v>135</v>
      </c>
      <c r="E39" s="11" t="s">
        <v>136</v>
      </c>
      <c r="F39" s="11">
        <v>6</v>
      </c>
      <c r="G39" s="11" t="s">
        <v>42</v>
      </c>
      <c r="H39" s="38" t="s">
        <v>20</v>
      </c>
      <c r="I39" s="14">
        <v>140672.68</v>
      </c>
      <c r="J39" s="43">
        <v>0.1</v>
      </c>
      <c r="K39" s="11">
        <f t="shared" si="0"/>
        <v>14067.268</v>
      </c>
      <c r="L39" s="14">
        <v>10000</v>
      </c>
    </row>
    <row r="40" spans="1:12">
      <c r="A40" s="11" t="s">
        <v>137</v>
      </c>
      <c r="B40" s="8"/>
      <c r="C40" s="8"/>
      <c r="D40" s="8">
        <v>36</v>
      </c>
      <c r="E40" s="39"/>
      <c r="F40" s="9">
        <f>SUM(F4:F39)</f>
        <v>87</v>
      </c>
      <c r="G40" s="8"/>
      <c r="H40" s="8"/>
      <c r="I40" s="8"/>
      <c r="J40" s="8"/>
      <c r="K40" s="59"/>
      <c r="L40" s="11">
        <f>SUM(L4:L39)</f>
        <v>207460</v>
      </c>
    </row>
  </sheetData>
  <mergeCells count="3">
    <mergeCell ref="A1:L1"/>
    <mergeCell ref="A2:D2"/>
    <mergeCell ref="K2:L2"/>
  </mergeCells>
  <conditionalFormatting sqref="D17">
    <cfRule type="duplicateValues" dxfId="0" priority="1"/>
  </conditionalFormatting>
  <dataValidations count="7">
    <dataValidation type="list" allowBlank="1" showInputMessage="1" showErrorMessage="1" error="请输入一个列表中的值" sqref="G9">
      <formula1>"其他困难对象,低保户,建档立卡,特困人员,重度残疾对象,孤儿,事实无人抚养儿童"</formula1>
    </dataValidation>
    <dataValidation type="list" allowBlank="1" showInputMessage="1" showErrorMessage="1" sqref="G4 G5 G8 G10 G11 G12 G13 G14 G24 G27 G28 G36 G6:G7 G15:G16 G22:G23 G25:G26 G29:G35 G37:G39">
      <formula1>"其他困难对象,低保户,建档立卡,特困人员,重度残疾对象,孤儿,事实无人抚养儿童"</formula1>
    </dataValidation>
    <dataValidation type="list" allowBlank="1" showInputMessage="1" showErrorMessage="1" sqref="H4 H5 H8 H10 H11 H12 H13 H14 H17 H24 H27 H28 H36 H6:H7 H15:H16 H18:H21 H22:H23 H25:H26 H29:H35 H37:H39">
      <formula1>"重大疾病,意外事件,教育,其他"</formula1>
    </dataValidation>
    <dataValidation type="list" allowBlank="1" showInputMessage="1" showErrorMessage="1" sqref="J4 J5 J8 J10 J11 J12 J13 J14 J17 J24 J27 J28 J36 J6:J7 J15:J16 J18:J21 J22:J23 J25:J26 J29:J35 J37:J39">
      <formula1>"10%,20%,100%"</formula1>
    </dataValidation>
    <dataValidation type="list" allowBlank="1" showInputMessage="1" showErrorMessage="1" error="请输入一个列表中的值" sqref="H9">
      <formula1>"重大疾病,意外事件,教育,其他"</formula1>
    </dataValidation>
    <dataValidation type="list" allowBlank="1" showInputMessage="1" showErrorMessage="1" error="请输入一个列表中的值" sqref="J9">
      <formula1>"10%,20%,100%"</formula1>
    </dataValidation>
    <dataValidation type="list" allowBlank="1" showInputMessage="1" showErrorMessage="1" sqref="G17 G18:G21">
      <formula1>"其他困难对象,低保户,建档立卡,特困人员,重度残疾,孤儿,事实无人抚养儿童"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2025-04-22T07:39:45Z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2F040299F28A43548880E000BC0A3F77</vt:lpwstr>
  </property>
  <property fmtid="{D5CDD505-2E9C-101B-9397-08002B2CF9AE}" pid="3" name="KSOProductBuildVer">
    <vt:lpwstr>2052-11.8.2.11019</vt:lpwstr>
  </property>
</Properties>
</file>