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xj88\Desktop\面试\成绩\成绩发布\发布\"/>
    </mc:Choice>
  </mc:AlternateContent>
  <xr:revisionPtr revIDLastSave="0" documentId="13_ncr:1_{5BF69872-93D1-4970-BA32-470FAE3B8AAF}" xr6:coauthVersionLast="47" xr6:coauthVersionMax="47" xr10:uidLastSave="{00000000-0000-0000-0000-000000000000}"/>
  <bookViews>
    <workbookView xWindow="-120" yWindow="-120" windowWidth="29040" windowHeight="15840" tabRatio="716" xr2:uid="{00000000-000D-0000-FFFF-FFFF00000000}"/>
  </bookViews>
  <sheets>
    <sheet name="成绩汇总-小学" sheetId="101" r:id="rId1"/>
  </sheets>
  <definedNames>
    <definedName name="_xlnm._FilterDatabase" localSheetId="0" hidden="1">'成绩汇总-小学'!$A$5:$O$5</definedName>
  </definedNames>
  <calcPr calcId="191029"/>
</workbook>
</file>

<file path=xl/calcChain.xml><?xml version="1.0" encoding="utf-8"?>
<calcChain xmlns="http://schemas.openxmlformats.org/spreadsheetml/2006/main">
  <c r="J6" i="101" l="1"/>
  <c r="H6" i="101"/>
  <c r="J14" i="101"/>
  <c r="H14" i="101"/>
  <c r="J11" i="101"/>
  <c r="H11" i="101"/>
  <c r="J9" i="101"/>
  <c r="H9" i="101"/>
  <c r="J7" i="101"/>
  <c r="H7" i="101"/>
  <c r="J15" i="101"/>
  <c r="H15" i="101"/>
  <c r="J8" i="101"/>
  <c r="H8" i="101"/>
  <c r="J12" i="101"/>
  <c r="H12" i="101"/>
  <c r="J13" i="101"/>
  <c r="H13" i="101"/>
  <c r="J10" i="101"/>
  <c r="H10" i="101"/>
  <c r="K6" i="101" l="1"/>
  <c r="K11" i="101"/>
  <c r="K10" i="101"/>
  <c r="L13" i="101"/>
  <c r="L7" i="101"/>
  <c r="L10" i="101"/>
  <c r="K15" i="101"/>
  <c r="L11" i="101"/>
  <c r="L6" i="101"/>
  <c r="L12" i="101"/>
  <c r="L15" i="101"/>
  <c r="L9" i="101"/>
  <c r="L8" i="101"/>
  <c r="L14" i="101"/>
  <c r="K12" i="101"/>
  <c r="K13" i="101"/>
  <c r="K8" i="101"/>
  <c r="K9" i="101"/>
  <c r="K14" i="101"/>
  <c r="K7" i="101"/>
  <c r="M13" i="101" l="1"/>
  <c r="M7" i="101"/>
  <c r="M11" i="101"/>
  <c r="M10" i="101"/>
  <c r="M8" i="101"/>
  <c r="M6" i="101"/>
  <c r="M14" i="101"/>
  <c r="M12" i="101"/>
  <c r="N12" i="101" s="1"/>
  <c r="O12" i="101" s="1"/>
  <c r="M9" i="101"/>
  <c r="M15" i="101"/>
  <c r="N9" i="101" l="1"/>
  <c r="O9" i="101" s="1"/>
  <c r="N8" i="101"/>
  <c r="O8" i="101" s="1"/>
  <c r="N7" i="101"/>
  <c r="O7" i="101" s="1"/>
  <c r="N6" i="101"/>
  <c r="O6" i="101" s="1"/>
  <c r="N15" i="101"/>
  <c r="O15" i="101" s="1"/>
  <c r="N14" i="101"/>
  <c r="O14" i="101" s="1"/>
  <c r="N13" i="101"/>
  <c r="O13" i="101" s="1"/>
  <c r="N10" i="101"/>
  <c r="O10" i="101" s="1"/>
  <c r="N11" i="101"/>
  <c r="O11" i="101" s="1"/>
</calcChain>
</file>

<file path=xl/sharedStrings.xml><?xml version="1.0" encoding="utf-8"?>
<sst xmlns="http://schemas.openxmlformats.org/spreadsheetml/2006/main" count="59" uniqueCount="45">
  <si>
    <t>序号</t>
    <phoneticPr fontId="4" type="noConversion"/>
  </si>
  <si>
    <t>应聘岗位</t>
    <phoneticPr fontId="4" type="noConversion"/>
  </si>
  <si>
    <t>姓名</t>
    <phoneticPr fontId="4" type="noConversion"/>
  </si>
  <si>
    <t>入围情况</t>
    <phoneticPr fontId="4" type="noConversion"/>
  </si>
  <si>
    <t>招聘
人数</t>
    <phoneticPr fontId="4" type="noConversion"/>
  </si>
  <si>
    <t>政策性
加分</t>
    <phoneticPr fontId="1" type="noConversion"/>
  </si>
  <si>
    <t>笔试
得分</t>
    <phoneticPr fontId="1" type="noConversion"/>
  </si>
  <si>
    <t>面试
得分</t>
    <phoneticPr fontId="1" type="noConversion"/>
  </si>
  <si>
    <t>笔试准考证号</t>
    <phoneticPr fontId="4" type="noConversion"/>
  </si>
  <si>
    <t>成绩排名</t>
  </si>
  <si>
    <t>小学道德与法治</t>
  </si>
  <si>
    <t>无</t>
  </si>
  <si>
    <t>蒋宾华</t>
  </si>
  <si>
    <t>黄梅</t>
  </si>
  <si>
    <t>小学心理健康</t>
  </si>
  <si>
    <t>小学语文(专项)</t>
  </si>
  <si>
    <t>小学数学(专项)</t>
  </si>
  <si>
    <t>童珮格</t>
  </si>
  <si>
    <t>陈婉婷</t>
  </si>
  <si>
    <t>周漩</t>
  </si>
  <si>
    <t>陈晨淅</t>
  </si>
  <si>
    <t>谢象涛</t>
  </si>
  <si>
    <t>李焓</t>
  </si>
  <si>
    <t>罗健</t>
  </si>
  <si>
    <t>黄成炀</t>
  </si>
  <si>
    <t>681526100185</t>
  </si>
  <si>
    <t>681526100190</t>
  </si>
  <si>
    <t>681526100187</t>
  </si>
  <si>
    <t>682126100292</t>
  </si>
  <si>
    <t>682126100290</t>
  </si>
  <si>
    <t>682126100287</t>
  </si>
  <si>
    <t>681126100151</t>
  </si>
  <si>
    <t>681226100157</t>
  </si>
  <si>
    <t>681226100160</t>
  </si>
  <si>
    <t>681226100161</t>
  </si>
  <si>
    <t>连城县2026年公开招聘新任教师招聘成绩汇总表（小学）</t>
    <phoneticPr fontId="4" type="noConversion"/>
  </si>
  <si>
    <t>笔试
百分制
分数</t>
  </si>
  <si>
    <t>面试
百分制
分数</t>
  </si>
  <si>
    <t>附件2</t>
    <phoneticPr fontId="1" type="noConversion"/>
  </si>
  <si>
    <t>笔试得分</t>
    <phoneticPr fontId="1" type="noConversion"/>
  </si>
  <si>
    <t>面试得分</t>
    <phoneticPr fontId="1" type="noConversion"/>
  </si>
  <si>
    <t>招聘成绩</t>
    <phoneticPr fontId="4" type="noConversion"/>
  </si>
  <si>
    <t>笔试
成绩</t>
    <phoneticPr fontId="1" type="noConversion"/>
  </si>
  <si>
    <t>面试
成绩</t>
    <phoneticPr fontId="1" type="noConversion"/>
  </si>
  <si>
    <t>总成绩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</si>
</sst>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仿宋"/>
      <family val="3"/>
      <charset val="134"/>
    </font>
    <font>
      <sz val="14"/>
      <color theme="1"/>
      <name val="方正小标宋简体"/>
      <family val="4"/>
      <charset val="134"/>
    </font>
    <font>
      <sz val="10"/>
      <color theme="1"/>
      <name val="仿宋"/>
      <family val="3"/>
      <charset val="134"/>
    </font>
    <font>
      <sz val="11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10"/>
      <name val="仿宋"/>
      <family val="3"/>
      <charset val="134"/>
    </font>
    <font>
      <sz val="12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</cellStyleXfs>
  <cellXfs count="32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>
      <alignment vertical="center"/>
    </xf>
    <xf numFmtId="2" fontId="10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>
      <alignment vertical="center"/>
    </xf>
    <xf numFmtId="1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1" xr:uid="{00000000-0005-0000-0000-000001000000}"/>
    <cellStyle name="常规 2 2" xfId="2" xr:uid="{00000000-0005-0000-0000-000002000000}"/>
    <cellStyle name="常规 3" xfId="3" xr:uid="{00000000-0005-0000-0000-000003000000}"/>
    <cellStyle name="常规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O16"/>
  <sheetViews>
    <sheetView tabSelected="1" workbookViewId="0">
      <pane xSplit="4" ySplit="5" topLeftCell="F6" activePane="bottomRight" state="frozen"/>
      <selection pane="topRight" activeCell="E1" sqref="E1"/>
      <selection pane="bottomLeft" activeCell="A5" sqref="A5"/>
      <selection pane="bottomRight" activeCell="M23" sqref="M23"/>
    </sheetView>
  </sheetViews>
  <sheetFormatPr defaultColWidth="9" defaultRowHeight="14.25" x14ac:dyDescent="0.15"/>
  <cols>
    <col min="1" max="1" width="5.5" bestFit="1" customWidth="1"/>
    <col min="2" max="2" width="16.625" customWidth="1"/>
    <col min="3" max="3" width="5.375" customWidth="1"/>
    <col min="4" max="4" width="7.5" bestFit="1" customWidth="1"/>
    <col min="5" max="5" width="13.625" style="3" customWidth="1"/>
    <col min="6" max="13" width="7.125" customWidth="1"/>
    <col min="14" max="14" width="6" customWidth="1"/>
    <col min="15" max="15" width="9.5" customWidth="1"/>
  </cols>
  <sheetData>
    <row r="1" spans="1:15" ht="18" customHeight="1" x14ac:dyDescent="0.15">
      <c r="A1" s="14" t="s">
        <v>38</v>
      </c>
      <c r="B1" s="14"/>
      <c r="E1"/>
    </row>
    <row r="2" spans="1:15" ht="35.25" customHeight="1" x14ac:dyDescent="0.15">
      <c r="A2" s="15" t="s">
        <v>35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8.95" customHeight="1" x14ac:dyDescent="0.15">
      <c r="A3" s="16" t="s">
        <v>0</v>
      </c>
      <c r="B3" s="16" t="s">
        <v>1</v>
      </c>
      <c r="C3" s="19" t="s">
        <v>4</v>
      </c>
      <c r="D3" s="16" t="s">
        <v>2</v>
      </c>
      <c r="E3" s="16" t="s">
        <v>8</v>
      </c>
      <c r="F3" s="22" t="s">
        <v>39</v>
      </c>
      <c r="G3" s="22"/>
      <c r="H3" s="22"/>
      <c r="I3" s="23" t="s">
        <v>40</v>
      </c>
      <c r="J3" s="23"/>
      <c r="K3" s="31" t="s">
        <v>41</v>
      </c>
      <c r="L3" s="31"/>
      <c r="M3" s="31"/>
      <c r="N3" s="24" t="s">
        <v>9</v>
      </c>
      <c r="O3" s="28" t="s">
        <v>3</v>
      </c>
    </row>
    <row r="4" spans="1:15" s="1" customFormat="1" ht="27" customHeight="1" x14ac:dyDescent="0.15">
      <c r="A4" s="17"/>
      <c r="B4" s="17"/>
      <c r="C4" s="20"/>
      <c r="D4" s="17"/>
      <c r="E4" s="17"/>
      <c r="F4" s="29" t="s">
        <v>36</v>
      </c>
      <c r="G4" s="29" t="s">
        <v>5</v>
      </c>
      <c r="H4" s="29" t="s">
        <v>6</v>
      </c>
      <c r="I4" s="24" t="s">
        <v>37</v>
      </c>
      <c r="J4" s="24" t="s">
        <v>7</v>
      </c>
      <c r="K4" s="31" t="s">
        <v>42</v>
      </c>
      <c r="L4" s="31" t="s">
        <v>43</v>
      </c>
      <c r="M4" s="31" t="s">
        <v>44</v>
      </c>
      <c r="N4" s="25"/>
      <c r="O4" s="25"/>
    </row>
    <row r="5" spans="1:15" s="1" customFormat="1" ht="27" customHeight="1" x14ac:dyDescent="0.15">
      <c r="A5" s="18"/>
      <c r="B5" s="18"/>
      <c r="C5" s="21"/>
      <c r="D5" s="18"/>
      <c r="E5" s="18"/>
      <c r="F5" s="30"/>
      <c r="G5" s="30"/>
      <c r="H5" s="30"/>
      <c r="I5" s="27"/>
      <c r="J5" s="27"/>
      <c r="K5" s="23"/>
      <c r="L5" s="31"/>
      <c r="M5" s="23"/>
      <c r="N5" s="26"/>
      <c r="O5" s="26"/>
    </row>
    <row r="6" spans="1:15" s="13" customFormat="1" ht="18.95" customHeight="1" x14ac:dyDescent="0.15">
      <c r="A6" s="4">
        <v>1</v>
      </c>
      <c r="B6" s="5" t="s">
        <v>10</v>
      </c>
      <c r="C6" s="6">
        <v>1</v>
      </c>
      <c r="D6" s="6" t="s">
        <v>13</v>
      </c>
      <c r="E6" s="7" t="s">
        <v>25</v>
      </c>
      <c r="F6" s="8">
        <v>75.87</v>
      </c>
      <c r="G6" s="7" t="s">
        <v>11</v>
      </c>
      <c r="H6" s="9">
        <f t="shared" ref="H6:H11" si="0">ROUND(SUM(F6:G6),2)</f>
        <v>75.87</v>
      </c>
      <c r="I6" s="10">
        <v>84.06</v>
      </c>
      <c r="J6" s="10">
        <f t="shared" ref="J6:J11" si="1">I6</f>
        <v>84.06</v>
      </c>
      <c r="K6" s="10">
        <f t="shared" ref="K6:K11" si="2">ROUND((H6/2),2)</f>
        <v>37.94</v>
      </c>
      <c r="L6" s="10">
        <f t="shared" ref="L6:L11" si="3">ROUND((J6/2),2)</f>
        <v>42.03</v>
      </c>
      <c r="M6" s="10">
        <f t="shared" ref="M6:M11" si="4">ROUND((K6+L6),2)</f>
        <v>79.97</v>
      </c>
      <c r="N6" s="11">
        <f>RANK(M6,$M$6:$M$8)</f>
        <v>1</v>
      </c>
      <c r="O6" s="12" t="str">
        <f>IF(N6&gt;C6,"","入围")</f>
        <v>入围</v>
      </c>
    </row>
    <row r="7" spans="1:15" s="13" customFormat="1" ht="18.95" customHeight="1" x14ac:dyDescent="0.15">
      <c r="A7" s="4">
        <v>2</v>
      </c>
      <c r="B7" s="5" t="s">
        <v>10</v>
      </c>
      <c r="C7" s="6">
        <v>1</v>
      </c>
      <c r="D7" s="6" t="s">
        <v>18</v>
      </c>
      <c r="E7" s="7" t="s">
        <v>27</v>
      </c>
      <c r="F7" s="8">
        <v>67.53</v>
      </c>
      <c r="G7" s="7" t="s">
        <v>11</v>
      </c>
      <c r="H7" s="9">
        <f t="shared" si="0"/>
        <v>67.53</v>
      </c>
      <c r="I7" s="10">
        <v>86.16</v>
      </c>
      <c r="J7" s="10">
        <f t="shared" si="1"/>
        <v>86.16</v>
      </c>
      <c r="K7" s="10">
        <f t="shared" si="2"/>
        <v>33.770000000000003</v>
      </c>
      <c r="L7" s="10">
        <f t="shared" si="3"/>
        <v>43.08</v>
      </c>
      <c r="M7" s="10">
        <f t="shared" si="4"/>
        <v>76.849999999999994</v>
      </c>
      <c r="N7" s="11">
        <f>RANK(M7,$M$6:$M$8)</f>
        <v>2</v>
      </c>
      <c r="O7" s="12" t="str">
        <f t="shared" ref="O7:O15" si="5">IF(N7&gt;C7,"","入围")</f>
        <v/>
      </c>
    </row>
    <row r="8" spans="1:15" s="13" customFormat="1" ht="18.95" customHeight="1" x14ac:dyDescent="0.15">
      <c r="A8" s="4">
        <v>3</v>
      </c>
      <c r="B8" s="5" t="s">
        <v>10</v>
      </c>
      <c r="C8" s="6">
        <v>1</v>
      </c>
      <c r="D8" s="6" t="s">
        <v>17</v>
      </c>
      <c r="E8" s="7" t="s">
        <v>26</v>
      </c>
      <c r="F8" s="8">
        <v>68.8</v>
      </c>
      <c r="G8" s="7" t="s">
        <v>11</v>
      </c>
      <c r="H8" s="9">
        <f t="shared" si="0"/>
        <v>68.8</v>
      </c>
      <c r="I8" s="10">
        <v>84.88</v>
      </c>
      <c r="J8" s="10">
        <f t="shared" si="1"/>
        <v>84.88</v>
      </c>
      <c r="K8" s="10">
        <f t="shared" si="2"/>
        <v>34.4</v>
      </c>
      <c r="L8" s="10">
        <f t="shared" si="3"/>
        <v>42.44</v>
      </c>
      <c r="M8" s="10">
        <f t="shared" si="4"/>
        <v>76.84</v>
      </c>
      <c r="N8" s="11">
        <f>RANK(M8,$M$6:$M$8)</f>
        <v>3</v>
      </c>
      <c r="O8" s="12" t="str">
        <f t="shared" si="5"/>
        <v/>
      </c>
    </row>
    <row r="9" spans="1:15" s="13" customFormat="1" ht="18.95" customHeight="1" x14ac:dyDescent="0.15">
      <c r="A9" s="4">
        <v>4</v>
      </c>
      <c r="B9" s="5" t="s">
        <v>14</v>
      </c>
      <c r="C9" s="6">
        <v>1</v>
      </c>
      <c r="D9" s="6" t="s">
        <v>19</v>
      </c>
      <c r="E9" s="7" t="s">
        <v>28</v>
      </c>
      <c r="F9" s="8">
        <v>80.8</v>
      </c>
      <c r="G9" s="7">
        <v>5</v>
      </c>
      <c r="H9" s="9">
        <f t="shared" si="0"/>
        <v>85.8</v>
      </c>
      <c r="I9" s="10">
        <v>85.3</v>
      </c>
      <c r="J9" s="10">
        <f t="shared" si="1"/>
        <v>85.3</v>
      </c>
      <c r="K9" s="10">
        <f t="shared" si="2"/>
        <v>42.9</v>
      </c>
      <c r="L9" s="10">
        <f t="shared" si="3"/>
        <v>42.65</v>
      </c>
      <c r="M9" s="10">
        <f t="shared" si="4"/>
        <v>85.55</v>
      </c>
      <c r="N9" s="11">
        <f>RANK(M9,$M$9:$M$11)</f>
        <v>1</v>
      </c>
      <c r="O9" s="12" t="str">
        <f t="shared" si="5"/>
        <v>入围</v>
      </c>
    </row>
    <row r="10" spans="1:15" s="13" customFormat="1" ht="18.95" customHeight="1" x14ac:dyDescent="0.15">
      <c r="A10" s="4">
        <v>5</v>
      </c>
      <c r="B10" s="5" t="s">
        <v>14</v>
      </c>
      <c r="C10" s="6">
        <v>1</v>
      </c>
      <c r="D10" s="6" t="s">
        <v>12</v>
      </c>
      <c r="E10" s="7" t="s">
        <v>29</v>
      </c>
      <c r="F10" s="8">
        <v>72.930000000000007</v>
      </c>
      <c r="G10" s="7" t="s">
        <v>11</v>
      </c>
      <c r="H10" s="9">
        <f t="shared" si="0"/>
        <v>72.930000000000007</v>
      </c>
      <c r="I10" s="10">
        <v>91.67</v>
      </c>
      <c r="J10" s="10">
        <f t="shared" si="1"/>
        <v>91.67</v>
      </c>
      <c r="K10" s="10">
        <f t="shared" si="2"/>
        <v>36.47</v>
      </c>
      <c r="L10" s="10">
        <f t="shared" si="3"/>
        <v>45.84</v>
      </c>
      <c r="M10" s="10">
        <f t="shared" si="4"/>
        <v>82.31</v>
      </c>
      <c r="N10" s="11">
        <f>RANK(M10,$M$9:$M$11)</f>
        <v>2</v>
      </c>
      <c r="O10" s="12" t="str">
        <f t="shared" si="5"/>
        <v/>
      </c>
    </row>
    <row r="11" spans="1:15" s="13" customFormat="1" ht="18.95" customHeight="1" x14ac:dyDescent="0.15">
      <c r="A11" s="4">
        <v>6</v>
      </c>
      <c r="B11" s="5" t="s">
        <v>14</v>
      </c>
      <c r="C11" s="6">
        <v>1</v>
      </c>
      <c r="D11" s="6" t="s">
        <v>20</v>
      </c>
      <c r="E11" s="7" t="s">
        <v>30</v>
      </c>
      <c r="F11" s="8">
        <v>55.33</v>
      </c>
      <c r="G11" s="7" t="s">
        <v>11</v>
      </c>
      <c r="H11" s="9">
        <f t="shared" si="0"/>
        <v>55.33</v>
      </c>
      <c r="I11" s="10">
        <v>86.82</v>
      </c>
      <c r="J11" s="10">
        <f t="shared" si="1"/>
        <v>86.82</v>
      </c>
      <c r="K11" s="10">
        <f t="shared" si="2"/>
        <v>27.67</v>
      </c>
      <c r="L11" s="10">
        <f t="shared" si="3"/>
        <v>43.41</v>
      </c>
      <c r="M11" s="10">
        <f t="shared" si="4"/>
        <v>71.08</v>
      </c>
      <c r="N11" s="11">
        <f>RANK(M11,$M$9:$M$11)</f>
        <v>3</v>
      </c>
      <c r="O11" s="12" t="str">
        <f t="shared" si="5"/>
        <v/>
      </c>
    </row>
    <row r="12" spans="1:15" s="13" customFormat="1" ht="18.95" customHeight="1" x14ac:dyDescent="0.15">
      <c r="A12" s="4">
        <v>7</v>
      </c>
      <c r="B12" s="5" t="s">
        <v>15</v>
      </c>
      <c r="C12" s="6">
        <v>1</v>
      </c>
      <c r="D12" s="6" t="s">
        <v>21</v>
      </c>
      <c r="E12" s="7" t="s">
        <v>31</v>
      </c>
      <c r="F12" s="8">
        <v>62.67</v>
      </c>
      <c r="G12" s="7" t="s">
        <v>11</v>
      </c>
      <c r="H12" s="9">
        <f t="shared" ref="H12" si="6">ROUND(SUM(F12:G12),2)</f>
        <v>62.67</v>
      </c>
      <c r="I12" s="10">
        <v>81.92</v>
      </c>
      <c r="J12" s="10">
        <f t="shared" ref="J12" si="7">I12</f>
        <v>81.92</v>
      </c>
      <c r="K12" s="10">
        <f t="shared" ref="K12" si="8">ROUND((H12/2),2)</f>
        <v>31.34</v>
      </c>
      <c r="L12" s="10">
        <f t="shared" ref="L12" si="9">ROUND((J12/2),2)</f>
        <v>40.96</v>
      </c>
      <c r="M12" s="10">
        <f t="shared" ref="M12" si="10">ROUND((K12+L12),2)</f>
        <v>72.3</v>
      </c>
      <c r="N12" s="11">
        <f>RANK(M12,$M$12:$M$12)</f>
        <v>1</v>
      </c>
      <c r="O12" s="12" t="str">
        <f>IF(N12&gt;C12,"","入围")</f>
        <v>入围</v>
      </c>
    </row>
    <row r="13" spans="1:15" s="13" customFormat="1" ht="18.95" customHeight="1" x14ac:dyDescent="0.15">
      <c r="A13" s="4">
        <v>8</v>
      </c>
      <c r="B13" s="5" t="s">
        <v>16</v>
      </c>
      <c r="C13" s="6">
        <v>3</v>
      </c>
      <c r="D13" s="6" t="s">
        <v>22</v>
      </c>
      <c r="E13" s="7" t="s">
        <v>32</v>
      </c>
      <c r="F13" s="8">
        <v>67.67</v>
      </c>
      <c r="G13" s="7" t="s">
        <v>11</v>
      </c>
      <c r="H13" s="9">
        <f>ROUND(SUM(F13:G13),2)</f>
        <v>67.67</v>
      </c>
      <c r="I13" s="10">
        <v>86.46</v>
      </c>
      <c r="J13" s="10">
        <f>I13</f>
        <v>86.46</v>
      </c>
      <c r="K13" s="10">
        <f>ROUND((H13/2),2)</f>
        <v>33.840000000000003</v>
      </c>
      <c r="L13" s="10">
        <f>ROUND((J13/2),2)</f>
        <v>43.23</v>
      </c>
      <c r="M13" s="10">
        <f>ROUND((K13+L13),2)</f>
        <v>77.069999999999993</v>
      </c>
      <c r="N13" s="11">
        <f>RANK(M13,$M$13:$M$15)</f>
        <v>1</v>
      </c>
      <c r="O13" s="12" t="str">
        <f t="shared" si="5"/>
        <v>入围</v>
      </c>
    </row>
    <row r="14" spans="1:15" s="13" customFormat="1" ht="18.95" customHeight="1" x14ac:dyDescent="0.15">
      <c r="A14" s="4">
        <v>9</v>
      </c>
      <c r="B14" s="5" t="s">
        <v>16</v>
      </c>
      <c r="C14" s="6">
        <v>3</v>
      </c>
      <c r="D14" s="6" t="s">
        <v>23</v>
      </c>
      <c r="E14" s="7" t="s">
        <v>33</v>
      </c>
      <c r="F14" s="8">
        <v>64.069999999999993</v>
      </c>
      <c r="G14" s="7" t="s">
        <v>11</v>
      </c>
      <c r="H14" s="9">
        <f>ROUND(SUM(F14:G14),2)</f>
        <v>64.069999999999993</v>
      </c>
      <c r="I14" s="10">
        <v>83.58</v>
      </c>
      <c r="J14" s="10">
        <f>I14</f>
        <v>83.58</v>
      </c>
      <c r="K14" s="10">
        <f>ROUND((H14/2),2)</f>
        <v>32.04</v>
      </c>
      <c r="L14" s="10">
        <f>ROUND((J14/2),2)</f>
        <v>41.79</v>
      </c>
      <c r="M14" s="10">
        <f>ROUND((K14+L14),2)</f>
        <v>73.83</v>
      </c>
      <c r="N14" s="11">
        <f>RANK(M14,$M$13:$M$15)</f>
        <v>2</v>
      </c>
      <c r="O14" s="12" t="str">
        <f t="shared" si="5"/>
        <v>入围</v>
      </c>
    </row>
    <row r="15" spans="1:15" s="13" customFormat="1" ht="18.95" customHeight="1" x14ac:dyDescent="0.15">
      <c r="A15" s="4">
        <v>10</v>
      </c>
      <c r="B15" s="5" t="s">
        <v>16</v>
      </c>
      <c r="C15" s="6">
        <v>3</v>
      </c>
      <c r="D15" s="6" t="s">
        <v>24</v>
      </c>
      <c r="E15" s="7" t="s">
        <v>34</v>
      </c>
      <c r="F15" s="8">
        <v>56.53</v>
      </c>
      <c r="G15" s="7" t="s">
        <v>11</v>
      </c>
      <c r="H15" s="9">
        <f>ROUND(SUM(F15:G15),2)</f>
        <v>56.53</v>
      </c>
      <c r="I15" s="10">
        <v>85.34</v>
      </c>
      <c r="J15" s="10">
        <f>I15</f>
        <v>85.34</v>
      </c>
      <c r="K15" s="10">
        <f>ROUND((H15/2),2)</f>
        <v>28.27</v>
      </c>
      <c r="L15" s="10">
        <f>ROUND((J15/2),2)</f>
        <v>42.67</v>
      </c>
      <c r="M15" s="10">
        <f>ROUND((K15+L15),2)</f>
        <v>70.94</v>
      </c>
      <c r="N15" s="11">
        <f>RANK(M15,$M$13:$M$15)</f>
        <v>3</v>
      </c>
      <c r="O15" s="12" t="str">
        <f t="shared" si="5"/>
        <v>入围</v>
      </c>
    </row>
    <row r="16" spans="1:15" x14ac:dyDescent="0.15">
      <c r="B16" s="2"/>
      <c r="C16" s="2"/>
    </row>
  </sheetData>
  <sheetProtection algorithmName="SHA-512" hashValue="63/8tQyunRTWWx5FlDiJgLHEkQlcy7u+Ec35G30ZcBsJhXOgzh4qZxx8X2cV4FuzgKbSvTm+FrFqWVEg1U5JjA==" saltValue="H8+25J0n+UEyMJKwOY8Fow==" spinCount="100000" sheet="1" formatColumns="0" formatRows="0"/>
  <autoFilter ref="A5:O5" xr:uid="{00000000-0001-0000-0100-000000000000}"/>
  <sortState xmlns:xlrd2="http://schemas.microsoft.com/office/spreadsheetml/2017/richdata2" ref="A13:Z15">
    <sortCondition ref="N13:N15"/>
  </sortState>
  <mergeCells count="20">
    <mergeCell ref="K4:K5"/>
    <mergeCell ref="L4:L5"/>
    <mergeCell ref="M4:M5"/>
    <mergeCell ref="J4:J5"/>
    <mergeCell ref="A1:B1"/>
    <mergeCell ref="A2:O2"/>
    <mergeCell ref="A3:A5"/>
    <mergeCell ref="B3:B5"/>
    <mergeCell ref="C3:C5"/>
    <mergeCell ref="D3:D5"/>
    <mergeCell ref="E3:E5"/>
    <mergeCell ref="F3:H3"/>
    <mergeCell ref="I3:J3"/>
    <mergeCell ref="N3:N5"/>
    <mergeCell ref="I4:I5"/>
    <mergeCell ref="O3:O5"/>
    <mergeCell ref="F4:F5"/>
    <mergeCell ref="G4:G5"/>
    <mergeCell ref="H4:H5"/>
    <mergeCell ref="K3:M3"/>
  </mergeCells>
  <phoneticPr fontId="1" type="noConversion"/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成绩汇总-小学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勋进 马</cp:lastModifiedBy>
  <cp:lastPrinted>2026-06-01T08:59:17Z</cp:lastPrinted>
  <dcterms:created xsi:type="dcterms:W3CDTF">2013-07-08T00:27:27Z</dcterms:created>
  <dcterms:modified xsi:type="dcterms:W3CDTF">2026-06-01T08:59:35Z</dcterms:modified>
</cp:coreProperties>
</file>